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60" windowWidth="17460" windowHeight="10965" activeTab="1"/>
  </bookViews>
  <sheets>
    <sheet name="Summary" sheetId="1" r:id="rId1"/>
    <sheet name="Table" sheetId="4" r:id="rId2"/>
    <sheet name="calc" sheetId="7" r:id="rId3"/>
    <sheet name="Data" sheetId="6" r:id="rId4"/>
  </sheets>
  <calcPr calcId="145621"/>
</workbook>
</file>

<file path=xl/calcChain.xml><?xml version="1.0" encoding="utf-8"?>
<calcChain xmlns="http://schemas.openxmlformats.org/spreadsheetml/2006/main">
  <c r="I19" i="7" l="1"/>
  <c r="I20" i="7"/>
  <c r="I21" i="7"/>
  <c r="I22" i="7"/>
  <c r="I23" i="7"/>
  <c r="I24" i="7"/>
  <c r="I25" i="7"/>
  <c r="I18" i="7"/>
  <c r="H19" i="7"/>
  <c r="H20" i="7"/>
  <c r="H21" i="7"/>
  <c r="H22" i="7"/>
  <c r="H23" i="7"/>
  <c r="H24" i="7"/>
  <c r="H25" i="7"/>
  <c r="H18" i="7"/>
  <c r="I9" i="7" l="1"/>
  <c r="I13" i="7"/>
  <c r="H10" i="7"/>
  <c r="H12" i="7"/>
  <c r="G19" i="7"/>
  <c r="G20" i="7"/>
  <c r="I8" i="7" s="1"/>
  <c r="G21" i="7"/>
  <c r="G22" i="7"/>
  <c r="G10" i="7" s="1"/>
  <c r="G23" i="7"/>
  <c r="G24" i="7"/>
  <c r="I12" i="7" s="1"/>
  <c r="G25" i="7"/>
  <c r="G18" i="7"/>
  <c r="G13" i="7"/>
  <c r="I11" i="7"/>
  <c r="H11" i="7"/>
  <c r="G11" i="7"/>
  <c r="G9" i="7"/>
  <c r="H8" i="7"/>
  <c r="I7" i="7"/>
  <c r="H7" i="7"/>
  <c r="G7" i="7"/>
  <c r="I6" i="7" l="1"/>
  <c r="G8" i="7"/>
  <c r="G12" i="7"/>
  <c r="G6" i="7"/>
  <c r="H6" i="7"/>
  <c r="H9" i="7"/>
  <c r="I10" i="7"/>
  <c r="H13" i="7"/>
  <c r="D35" i="6"/>
  <c r="D137" i="6" l="1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AO137" i="6"/>
  <c r="AP137" i="6"/>
  <c r="AQ137" i="6"/>
  <c r="AR137" i="6"/>
  <c r="AS137" i="6"/>
  <c r="AT137" i="6"/>
  <c r="AU13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AR87" i="6"/>
  <c r="AS87" i="6"/>
  <c r="AT87" i="6"/>
  <c r="AU8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U176" i="6" l="1"/>
  <c r="AU27" i="6" s="1"/>
  <c r="AT176" i="6"/>
  <c r="AT27" i="6" s="1"/>
  <c r="AS176" i="6"/>
  <c r="AS27" i="6" s="1"/>
  <c r="AR176" i="6"/>
  <c r="AR27" i="6" s="1"/>
  <c r="AQ176" i="6"/>
  <c r="AQ27" i="6" s="1"/>
  <c r="AP176" i="6"/>
  <c r="AP27" i="6" s="1"/>
  <c r="AO176" i="6"/>
  <c r="AO27" i="6" s="1"/>
  <c r="AN176" i="6"/>
  <c r="AN27" i="6" s="1"/>
  <c r="AM176" i="6"/>
  <c r="AM27" i="6" s="1"/>
  <c r="AL176" i="6"/>
  <c r="AL27" i="6" s="1"/>
  <c r="AK176" i="6"/>
  <c r="AK27" i="6" s="1"/>
  <c r="AJ176" i="6"/>
  <c r="AJ27" i="6" s="1"/>
  <c r="AI176" i="6"/>
  <c r="AI27" i="6" s="1"/>
  <c r="AH176" i="6"/>
  <c r="AH27" i="6" s="1"/>
  <c r="AG176" i="6"/>
  <c r="AG27" i="6" s="1"/>
  <c r="AF176" i="6"/>
  <c r="AE176" i="6"/>
  <c r="AE27" i="6" s="1"/>
  <c r="AD176" i="6"/>
  <c r="AD27" i="6" s="1"/>
  <c r="AC176" i="6"/>
  <c r="AC27" i="6" s="1"/>
  <c r="AB176" i="6"/>
  <c r="AB27" i="6" s="1"/>
  <c r="AA176" i="6"/>
  <c r="AA27" i="6" s="1"/>
  <c r="Z176" i="6"/>
  <c r="Z27" i="6" s="1"/>
  <c r="Y176" i="6"/>
  <c r="Y27" i="6" s="1"/>
  <c r="X176" i="6"/>
  <c r="X27" i="6" s="1"/>
  <c r="W176" i="6"/>
  <c r="W27" i="6" s="1"/>
  <c r="V176" i="6"/>
  <c r="V27" i="6" s="1"/>
  <c r="U176" i="6"/>
  <c r="U27" i="6" s="1"/>
  <c r="T176" i="6"/>
  <c r="T27" i="6" s="1"/>
  <c r="S176" i="6"/>
  <c r="S27" i="6" s="1"/>
  <c r="R176" i="6"/>
  <c r="R27" i="6" s="1"/>
  <c r="Q176" i="6"/>
  <c r="Q27" i="6" s="1"/>
  <c r="P176" i="6"/>
  <c r="P27" i="6" s="1"/>
  <c r="O176" i="6"/>
  <c r="O27" i="6" s="1"/>
  <c r="N176" i="6"/>
  <c r="N27" i="6" s="1"/>
  <c r="M176" i="6"/>
  <c r="M27" i="6" s="1"/>
  <c r="L176" i="6"/>
  <c r="L27" i="6" s="1"/>
  <c r="K176" i="6"/>
  <c r="K27" i="6" s="1"/>
  <c r="J176" i="6"/>
  <c r="J27" i="6" s="1"/>
  <c r="I176" i="6"/>
  <c r="I27" i="6" s="1"/>
  <c r="H176" i="6"/>
  <c r="G176" i="6"/>
  <c r="G27" i="6" s="1"/>
  <c r="F176" i="6"/>
  <c r="F27" i="6" s="1"/>
  <c r="E176" i="6"/>
  <c r="E27" i="6" s="1"/>
  <c r="D176" i="6"/>
  <c r="D27" i="6" s="1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AF27" i="6"/>
  <c r="H27" i="6"/>
  <c r="AU136" i="6"/>
  <c r="AU26" i="6" s="1"/>
  <c r="AT136" i="6"/>
  <c r="AT26" i="6" s="1"/>
  <c r="AS136" i="6"/>
  <c r="AS26" i="6" s="1"/>
  <c r="AR136" i="6"/>
  <c r="AR26" i="6" s="1"/>
  <c r="AQ136" i="6"/>
  <c r="AQ26" i="6" s="1"/>
  <c r="AP136" i="6"/>
  <c r="AP26" i="6" s="1"/>
  <c r="AO136" i="6"/>
  <c r="AO26" i="6" s="1"/>
  <c r="AN136" i="6"/>
  <c r="AN26" i="6" s="1"/>
  <c r="AM136" i="6"/>
  <c r="AM26" i="6" s="1"/>
  <c r="AL136" i="6"/>
  <c r="AL26" i="6" s="1"/>
  <c r="AK136" i="6"/>
  <c r="AK26" i="6" s="1"/>
  <c r="AJ136" i="6"/>
  <c r="AJ26" i="6" s="1"/>
  <c r="AI136" i="6"/>
  <c r="AI26" i="6" s="1"/>
  <c r="AH136" i="6"/>
  <c r="AH26" i="6" s="1"/>
  <c r="AG136" i="6"/>
  <c r="AG26" i="6" s="1"/>
  <c r="AF136" i="6"/>
  <c r="AF26" i="6" s="1"/>
  <c r="AE136" i="6"/>
  <c r="AE26" i="6" s="1"/>
  <c r="AD136" i="6"/>
  <c r="AD26" i="6" s="1"/>
  <c r="AC136" i="6"/>
  <c r="AC26" i="6" s="1"/>
  <c r="AB136" i="6"/>
  <c r="AB26" i="6" s="1"/>
  <c r="AA136" i="6"/>
  <c r="AA26" i="6" s="1"/>
  <c r="Z136" i="6"/>
  <c r="Z26" i="6" s="1"/>
  <c r="Y136" i="6"/>
  <c r="Y26" i="6" s="1"/>
  <c r="X136" i="6"/>
  <c r="X26" i="6" s="1"/>
  <c r="W136" i="6"/>
  <c r="W26" i="6" s="1"/>
  <c r="V136" i="6"/>
  <c r="V26" i="6" s="1"/>
  <c r="U136" i="6"/>
  <c r="U26" i="6" s="1"/>
  <c r="T136" i="6"/>
  <c r="T26" i="6" s="1"/>
  <c r="S136" i="6"/>
  <c r="S26" i="6" s="1"/>
  <c r="R136" i="6"/>
  <c r="R26" i="6" s="1"/>
  <c r="Q136" i="6"/>
  <c r="Q26" i="6" s="1"/>
  <c r="P136" i="6"/>
  <c r="P26" i="6" s="1"/>
  <c r="O136" i="6"/>
  <c r="O26" i="6" s="1"/>
  <c r="N136" i="6"/>
  <c r="N26" i="6" s="1"/>
  <c r="M136" i="6"/>
  <c r="M26" i="6" s="1"/>
  <c r="L136" i="6"/>
  <c r="L26" i="6" s="1"/>
  <c r="K136" i="6"/>
  <c r="K26" i="6" s="1"/>
  <c r="J136" i="6"/>
  <c r="J26" i="6" s="1"/>
  <c r="I136" i="6"/>
  <c r="I26" i="6" s="1"/>
  <c r="H136" i="6"/>
  <c r="H26" i="6" s="1"/>
  <c r="G136" i="6"/>
  <c r="G26" i="6" s="1"/>
  <c r="F136" i="6"/>
  <c r="F26" i="6" s="1"/>
  <c r="E136" i="6"/>
  <c r="E26" i="6" s="1"/>
  <c r="D136" i="6"/>
  <c r="D26" i="6" s="1"/>
  <c r="AU135" i="6"/>
  <c r="AU25" i="6" s="1"/>
  <c r="AT135" i="6"/>
  <c r="AT25" i="6" s="1"/>
  <c r="AS135" i="6"/>
  <c r="AS25" i="6" s="1"/>
  <c r="AR135" i="6"/>
  <c r="AR25" i="6" s="1"/>
  <c r="AQ135" i="6"/>
  <c r="AQ25" i="6" s="1"/>
  <c r="AP135" i="6"/>
  <c r="AP25" i="6" s="1"/>
  <c r="AO135" i="6"/>
  <c r="AO25" i="6" s="1"/>
  <c r="AN135" i="6"/>
  <c r="AN25" i="6" s="1"/>
  <c r="AM135" i="6"/>
  <c r="AM25" i="6" s="1"/>
  <c r="AL135" i="6"/>
  <c r="AL25" i="6" s="1"/>
  <c r="AK135" i="6"/>
  <c r="AK25" i="6" s="1"/>
  <c r="AJ135" i="6"/>
  <c r="AJ25" i="6" s="1"/>
  <c r="AI135" i="6"/>
  <c r="AI25" i="6" s="1"/>
  <c r="AH135" i="6"/>
  <c r="AH25" i="6" s="1"/>
  <c r="AG135" i="6"/>
  <c r="AG25" i="6" s="1"/>
  <c r="AF135" i="6"/>
  <c r="AF25" i="6" s="1"/>
  <c r="AE135" i="6"/>
  <c r="AE25" i="6" s="1"/>
  <c r="AD135" i="6"/>
  <c r="AD25" i="6" s="1"/>
  <c r="AC135" i="6"/>
  <c r="AC25" i="6" s="1"/>
  <c r="AB135" i="6"/>
  <c r="AB25" i="6" s="1"/>
  <c r="AA135" i="6"/>
  <c r="AA25" i="6" s="1"/>
  <c r="Z135" i="6"/>
  <c r="Z25" i="6" s="1"/>
  <c r="Y135" i="6"/>
  <c r="Y25" i="6" s="1"/>
  <c r="X135" i="6"/>
  <c r="X25" i="6" s="1"/>
  <c r="W135" i="6"/>
  <c r="W25" i="6" s="1"/>
  <c r="V135" i="6"/>
  <c r="V25" i="6" s="1"/>
  <c r="U135" i="6"/>
  <c r="U25" i="6" s="1"/>
  <c r="T135" i="6"/>
  <c r="T25" i="6" s="1"/>
  <c r="S135" i="6"/>
  <c r="S25" i="6" s="1"/>
  <c r="R135" i="6"/>
  <c r="R25" i="6" s="1"/>
  <c r="Q135" i="6"/>
  <c r="Q25" i="6" s="1"/>
  <c r="P135" i="6"/>
  <c r="P25" i="6" s="1"/>
  <c r="O135" i="6"/>
  <c r="O25" i="6" s="1"/>
  <c r="N135" i="6"/>
  <c r="N25" i="6" s="1"/>
  <c r="M135" i="6"/>
  <c r="M25" i="6" s="1"/>
  <c r="L135" i="6"/>
  <c r="L25" i="6" s="1"/>
  <c r="K135" i="6"/>
  <c r="K25" i="6" s="1"/>
  <c r="J135" i="6"/>
  <c r="J25" i="6" s="1"/>
  <c r="I135" i="6"/>
  <c r="I25" i="6" s="1"/>
  <c r="H135" i="6"/>
  <c r="H25" i="6" s="1"/>
  <c r="G135" i="6"/>
  <c r="G25" i="6" s="1"/>
  <c r="F135" i="6"/>
  <c r="F25" i="6" s="1"/>
  <c r="E135" i="6"/>
  <c r="E25" i="6" s="1"/>
  <c r="D135" i="6"/>
  <c r="D25" i="6" s="1"/>
  <c r="AU134" i="6"/>
  <c r="AU24" i="6" s="1"/>
  <c r="AT134" i="6"/>
  <c r="AT24" i="6" s="1"/>
  <c r="AS134" i="6"/>
  <c r="AS24" i="6" s="1"/>
  <c r="AR134" i="6"/>
  <c r="AR24" i="6" s="1"/>
  <c r="AQ134" i="6"/>
  <c r="AQ24" i="6" s="1"/>
  <c r="AP134" i="6"/>
  <c r="AP24" i="6" s="1"/>
  <c r="AO134" i="6"/>
  <c r="AO24" i="6" s="1"/>
  <c r="AN134" i="6"/>
  <c r="AN24" i="6" s="1"/>
  <c r="AM134" i="6"/>
  <c r="AM24" i="6" s="1"/>
  <c r="AL134" i="6"/>
  <c r="AL24" i="6" s="1"/>
  <c r="AK134" i="6"/>
  <c r="AK24" i="6" s="1"/>
  <c r="AJ134" i="6"/>
  <c r="AJ24" i="6" s="1"/>
  <c r="AI134" i="6"/>
  <c r="AI24" i="6" s="1"/>
  <c r="AH134" i="6"/>
  <c r="AH24" i="6" s="1"/>
  <c r="AG134" i="6"/>
  <c r="AG24" i="6" s="1"/>
  <c r="AF134" i="6"/>
  <c r="AF24" i="6" s="1"/>
  <c r="AE134" i="6"/>
  <c r="AE24" i="6" s="1"/>
  <c r="AD134" i="6"/>
  <c r="AD24" i="6" s="1"/>
  <c r="AC134" i="6"/>
  <c r="AC24" i="6" s="1"/>
  <c r="AB134" i="6"/>
  <c r="AB24" i="6" s="1"/>
  <c r="AA134" i="6"/>
  <c r="AA24" i="6" s="1"/>
  <c r="Z134" i="6"/>
  <c r="Z24" i="6" s="1"/>
  <c r="Y134" i="6"/>
  <c r="Y24" i="6" s="1"/>
  <c r="X134" i="6"/>
  <c r="X24" i="6" s="1"/>
  <c r="W134" i="6"/>
  <c r="W24" i="6" s="1"/>
  <c r="V134" i="6"/>
  <c r="V24" i="6" s="1"/>
  <c r="U134" i="6"/>
  <c r="U24" i="6" s="1"/>
  <c r="T134" i="6"/>
  <c r="T24" i="6" s="1"/>
  <c r="S134" i="6"/>
  <c r="S24" i="6" s="1"/>
  <c r="R134" i="6"/>
  <c r="R24" i="6" s="1"/>
  <c r="Q134" i="6"/>
  <c r="Q24" i="6" s="1"/>
  <c r="P134" i="6"/>
  <c r="P24" i="6" s="1"/>
  <c r="O134" i="6"/>
  <c r="O24" i="6" s="1"/>
  <c r="N134" i="6"/>
  <c r="N24" i="6" s="1"/>
  <c r="M134" i="6"/>
  <c r="M24" i="6" s="1"/>
  <c r="L134" i="6"/>
  <c r="L24" i="6" s="1"/>
  <c r="K134" i="6"/>
  <c r="K24" i="6" s="1"/>
  <c r="J134" i="6"/>
  <c r="J24" i="6" s="1"/>
  <c r="I134" i="6"/>
  <c r="I24" i="6" s="1"/>
  <c r="H134" i="6"/>
  <c r="H24" i="6" s="1"/>
  <c r="G134" i="6"/>
  <c r="G24" i="6" s="1"/>
  <c r="F134" i="6"/>
  <c r="F24" i="6" s="1"/>
  <c r="E134" i="6"/>
  <c r="E24" i="6" s="1"/>
  <c r="D134" i="6"/>
  <c r="D24" i="6" s="1"/>
  <c r="AU133" i="6"/>
  <c r="AU142" i="6" s="1"/>
  <c r="AU23" i="6" s="1"/>
  <c r="AT133" i="6"/>
  <c r="AT142" i="6" s="1"/>
  <c r="AT23" i="6" s="1"/>
  <c r="AS133" i="6"/>
  <c r="AS142" i="6" s="1"/>
  <c r="AS23" i="6" s="1"/>
  <c r="AR133" i="6"/>
  <c r="AR142" i="6" s="1"/>
  <c r="AR23" i="6" s="1"/>
  <c r="AQ133" i="6"/>
  <c r="AP133" i="6"/>
  <c r="AP142" i="6" s="1"/>
  <c r="AP23" i="6" s="1"/>
  <c r="AO133" i="6"/>
  <c r="AO142" i="6" s="1"/>
  <c r="AO23" i="6" s="1"/>
  <c r="AN133" i="6"/>
  <c r="AN142" i="6" s="1"/>
  <c r="AN23" i="6" s="1"/>
  <c r="AM133" i="6"/>
  <c r="AM142" i="6" s="1"/>
  <c r="AM23" i="6" s="1"/>
  <c r="AL133" i="6"/>
  <c r="AL142" i="6" s="1"/>
  <c r="AL23" i="6" s="1"/>
  <c r="AK133" i="6"/>
  <c r="AK142" i="6" s="1"/>
  <c r="AK23" i="6" s="1"/>
  <c r="AJ133" i="6"/>
  <c r="AJ142" i="6" s="1"/>
  <c r="AJ23" i="6" s="1"/>
  <c r="AI133" i="6"/>
  <c r="AH133" i="6"/>
  <c r="AH142" i="6" s="1"/>
  <c r="AH23" i="6" s="1"/>
  <c r="AG133" i="6"/>
  <c r="AG142" i="6" s="1"/>
  <c r="AG23" i="6" s="1"/>
  <c r="AF133" i="6"/>
  <c r="AF142" i="6" s="1"/>
  <c r="AF23" i="6" s="1"/>
  <c r="AE133" i="6"/>
  <c r="AE142" i="6" s="1"/>
  <c r="AE23" i="6" s="1"/>
  <c r="AD133" i="6"/>
  <c r="AD142" i="6" s="1"/>
  <c r="AD23" i="6" s="1"/>
  <c r="AC133" i="6"/>
  <c r="AC142" i="6" s="1"/>
  <c r="AC23" i="6" s="1"/>
  <c r="AB133" i="6"/>
  <c r="AB142" i="6" s="1"/>
  <c r="AB23" i="6" s="1"/>
  <c r="AA133" i="6"/>
  <c r="Z133" i="6"/>
  <c r="Z142" i="6" s="1"/>
  <c r="Z23" i="6" s="1"/>
  <c r="Y133" i="6"/>
  <c r="Y142" i="6" s="1"/>
  <c r="Y23" i="6" s="1"/>
  <c r="X133" i="6"/>
  <c r="X142" i="6" s="1"/>
  <c r="X23" i="6" s="1"/>
  <c r="W133" i="6"/>
  <c r="W142" i="6" s="1"/>
  <c r="W23" i="6" s="1"/>
  <c r="V133" i="6"/>
  <c r="V142" i="6" s="1"/>
  <c r="V23" i="6" s="1"/>
  <c r="U133" i="6"/>
  <c r="U142" i="6" s="1"/>
  <c r="U23" i="6" s="1"/>
  <c r="T133" i="6"/>
  <c r="T142" i="6" s="1"/>
  <c r="T23" i="6" s="1"/>
  <c r="S133" i="6"/>
  <c r="R133" i="6"/>
  <c r="R142" i="6" s="1"/>
  <c r="R23" i="6" s="1"/>
  <c r="Q133" i="6"/>
  <c r="Q142" i="6" s="1"/>
  <c r="Q23" i="6" s="1"/>
  <c r="P133" i="6"/>
  <c r="P142" i="6" s="1"/>
  <c r="P23" i="6" s="1"/>
  <c r="O133" i="6"/>
  <c r="O142" i="6" s="1"/>
  <c r="O23" i="6" s="1"/>
  <c r="N133" i="6"/>
  <c r="N142" i="6" s="1"/>
  <c r="N23" i="6" s="1"/>
  <c r="M133" i="6"/>
  <c r="M142" i="6" s="1"/>
  <c r="M23" i="6" s="1"/>
  <c r="L133" i="6"/>
  <c r="L142" i="6" s="1"/>
  <c r="L23" i="6" s="1"/>
  <c r="K133" i="6"/>
  <c r="J133" i="6"/>
  <c r="J142" i="6" s="1"/>
  <c r="J23" i="6" s="1"/>
  <c r="I133" i="6"/>
  <c r="I142" i="6" s="1"/>
  <c r="I23" i="6" s="1"/>
  <c r="H133" i="6"/>
  <c r="H142" i="6" s="1"/>
  <c r="H23" i="6" s="1"/>
  <c r="G133" i="6"/>
  <c r="G142" i="6" s="1"/>
  <c r="G23" i="6" s="1"/>
  <c r="F133" i="6"/>
  <c r="F142" i="6" s="1"/>
  <c r="F23" i="6" s="1"/>
  <c r="E133" i="6"/>
  <c r="E142" i="6" s="1"/>
  <c r="E23" i="6" s="1"/>
  <c r="D133" i="6"/>
  <c r="D142" i="6" s="1"/>
  <c r="D23" i="6" s="1"/>
  <c r="AU132" i="6"/>
  <c r="AU22" i="6" s="1"/>
  <c r="AT132" i="6"/>
  <c r="AT22" i="6" s="1"/>
  <c r="AS132" i="6"/>
  <c r="AS22" i="6" s="1"/>
  <c r="AR132" i="6"/>
  <c r="AR22" i="6" s="1"/>
  <c r="AQ132" i="6"/>
  <c r="AQ22" i="6" s="1"/>
  <c r="AP132" i="6"/>
  <c r="AP22" i="6" s="1"/>
  <c r="AO132" i="6"/>
  <c r="AO22" i="6" s="1"/>
  <c r="AN132" i="6"/>
  <c r="AN22" i="6" s="1"/>
  <c r="AM132" i="6"/>
  <c r="AM22" i="6" s="1"/>
  <c r="AL132" i="6"/>
  <c r="AL22" i="6" s="1"/>
  <c r="AK132" i="6"/>
  <c r="AK22" i="6" s="1"/>
  <c r="AJ132" i="6"/>
  <c r="AJ22" i="6" s="1"/>
  <c r="AI132" i="6"/>
  <c r="AI22" i="6" s="1"/>
  <c r="AH132" i="6"/>
  <c r="AH22" i="6" s="1"/>
  <c r="AG132" i="6"/>
  <c r="AG22" i="6" s="1"/>
  <c r="AF132" i="6"/>
  <c r="AF22" i="6" s="1"/>
  <c r="AE132" i="6"/>
  <c r="AE22" i="6" s="1"/>
  <c r="AD132" i="6"/>
  <c r="AD22" i="6" s="1"/>
  <c r="AC132" i="6"/>
  <c r="AC22" i="6" s="1"/>
  <c r="AB132" i="6"/>
  <c r="AB22" i="6" s="1"/>
  <c r="AA132" i="6"/>
  <c r="AA22" i="6" s="1"/>
  <c r="Z132" i="6"/>
  <c r="Z22" i="6" s="1"/>
  <c r="Y132" i="6"/>
  <c r="Y22" i="6" s="1"/>
  <c r="X132" i="6"/>
  <c r="X22" i="6" s="1"/>
  <c r="W132" i="6"/>
  <c r="W22" i="6" s="1"/>
  <c r="V132" i="6"/>
  <c r="V22" i="6" s="1"/>
  <c r="U132" i="6"/>
  <c r="U22" i="6" s="1"/>
  <c r="T132" i="6"/>
  <c r="T22" i="6" s="1"/>
  <c r="S132" i="6"/>
  <c r="S22" i="6" s="1"/>
  <c r="R132" i="6"/>
  <c r="R22" i="6" s="1"/>
  <c r="Q132" i="6"/>
  <c r="Q22" i="6" s="1"/>
  <c r="P132" i="6"/>
  <c r="P22" i="6" s="1"/>
  <c r="O132" i="6"/>
  <c r="O22" i="6" s="1"/>
  <c r="N132" i="6"/>
  <c r="N22" i="6" s="1"/>
  <c r="M132" i="6"/>
  <c r="M22" i="6" s="1"/>
  <c r="L132" i="6"/>
  <c r="L22" i="6" s="1"/>
  <c r="K132" i="6"/>
  <c r="K22" i="6" s="1"/>
  <c r="J132" i="6"/>
  <c r="J22" i="6" s="1"/>
  <c r="I132" i="6"/>
  <c r="I22" i="6" s="1"/>
  <c r="H132" i="6"/>
  <c r="H22" i="6" s="1"/>
  <c r="G132" i="6"/>
  <c r="G22" i="6" s="1"/>
  <c r="F132" i="6"/>
  <c r="F22" i="6" s="1"/>
  <c r="E132" i="6"/>
  <c r="E22" i="6" s="1"/>
  <c r="D132" i="6"/>
  <c r="D22" i="6" s="1"/>
  <c r="E1" i="6"/>
  <c r="AU126" i="6"/>
  <c r="AU18" i="6" s="1"/>
  <c r="AT126" i="6"/>
  <c r="AT18" i="6" s="1"/>
  <c r="AS126" i="6"/>
  <c r="AS18" i="6" s="1"/>
  <c r="AR126" i="6"/>
  <c r="AR18" i="6" s="1"/>
  <c r="AQ126" i="6"/>
  <c r="AQ18" i="6" s="1"/>
  <c r="AP126" i="6"/>
  <c r="AP18" i="6" s="1"/>
  <c r="AO126" i="6"/>
  <c r="AO18" i="6" s="1"/>
  <c r="AN126" i="6"/>
  <c r="AN18" i="6" s="1"/>
  <c r="AM126" i="6"/>
  <c r="AL126" i="6"/>
  <c r="AL18" i="6" s="1"/>
  <c r="AK126" i="6"/>
  <c r="AK18" i="6" s="1"/>
  <c r="AJ126" i="6"/>
  <c r="AJ18" i="6" s="1"/>
  <c r="AI126" i="6"/>
  <c r="AI18" i="6" s="1"/>
  <c r="AH126" i="6"/>
  <c r="AH18" i="6" s="1"/>
  <c r="AG126" i="6"/>
  <c r="AG18" i="6" s="1"/>
  <c r="AF126" i="6"/>
  <c r="AF18" i="6" s="1"/>
  <c r="AE126" i="6"/>
  <c r="AE18" i="6" s="1"/>
  <c r="AD126" i="6"/>
  <c r="AD18" i="6" s="1"/>
  <c r="AC126" i="6"/>
  <c r="AC18" i="6" s="1"/>
  <c r="AB126" i="6"/>
  <c r="AB18" i="6" s="1"/>
  <c r="AA126" i="6"/>
  <c r="AA18" i="6" s="1"/>
  <c r="Z126" i="6"/>
  <c r="Z18" i="6" s="1"/>
  <c r="Y126" i="6"/>
  <c r="Y18" i="6" s="1"/>
  <c r="X126" i="6"/>
  <c r="X18" i="6" s="1"/>
  <c r="W126" i="6"/>
  <c r="W18" i="6" s="1"/>
  <c r="V126" i="6"/>
  <c r="V18" i="6" s="1"/>
  <c r="U126" i="6"/>
  <c r="U18" i="6" s="1"/>
  <c r="T126" i="6"/>
  <c r="T18" i="6" s="1"/>
  <c r="S126" i="6"/>
  <c r="S18" i="6" s="1"/>
  <c r="R126" i="6"/>
  <c r="R18" i="6" s="1"/>
  <c r="Q126" i="6"/>
  <c r="Q18" i="6" s="1"/>
  <c r="P126" i="6"/>
  <c r="P18" i="6" s="1"/>
  <c r="O126" i="6"/>
  <c r="O18" i="6" s="1"/>
  <c r="N126" i="6"/>
  <c r="N18" i="6" s="1"/>
  <c r="M126" i="6"/>
  <c r="M18" i="6" s="1"/>
  <c r="L126" i="6"/>
  <c r="L18" i="6" s="1"/>
  <c r="K126" i="6"/>
  <c r="K18" i="6" s="1"/>
  <c r="J126" i="6"/>
  <c r="J18" i="6" s="1"/>
  <c r="I126" i="6"/>
  <c r="I18" i="6" s="1"/>
  <c r="H126" i="6"/>
  <c r="H18" i="6" s="1"/>
  <c r="G126" i="6"/>
  <c r="G18" i="6" s="1"/>
  <c r="F126" i="6"/>
  <c r="F18" i="6" s="1"/>
  <c r="E126" i="6"/>
  <c r="E18" i="6" s="1"/>
  <c r="D126" i="6"/>
  <c r="D18" i="6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AU76" i="6"/>
  <c r="AU9" i="6" s="1"/>
  <c r="AT76" i="6"/>
  <c r="AT9" i="6" s="1"/>
  <c r="AS76" i="6"/>
  <c r="AS9" i="6" s="1"/>
  <c r="AR76" i="6"/>
  <c r="AR9" i="6" s="1"/>
  <c r="AQ76" i="6"/>
  <c r="AQ9" i="6" s="1"/>
  <c r="AP76" i="6"/>
  <c r="AP9" i="6" s="1"/>
  <c r="AO76" i="6"/>
  <c r="AO9" i="6" s="1"/>
  <c r="AN76" i="6"/>
  <c r="AN9" i="6" s="1"/>
  <c r="AM76" i="6"/>
  <c r="AM9" i="6" s="1"/>
  <c r="AL76" i="6"/>
  <c r="AL9" i="6" s="1"/>
  <c r="AK76" i="6"/>
  <c r="AK9" i="6" s="1"/>
  <c r="AJ76" i="6"/>
  <c r="AJ9" i="6" s="1"/>
  <c r="AI76" i="6"/>
  <c r="AI9" i="6" s="1"/>
  <c r="AH76" i="6"/>
  <c r="AH9" i="6" s="1"/>
  <c r="AG76" i="6"/>
  <c r="AG9" i="6" s="1"/>
  <c r="AF76" i="6"/>
  <c r="AF9" i="6" s="1"/>
  <c r="AE76" i="6"/>
  <c r="AE9" i="6" s="1"/>
  <c r="AD76" i="6"/>
  <c r="AD9" i="6" s="1"/>
  <c r="AC76" i="6"/>
  <c r="AC9" i="6" s="1"/>
  <c r="AB76" i="6"/>
  <c r="AB9" i="6" s="1"/>
  <c r="AA76" i="6"/>
  <c r="AA9" i="6" s="1"/>
  <c r="Z76" i="6"/>
  <c r="Z9" i="6" s="1"/>
  <c r="Y76" i="6"/>
  <c r="Y9" i="6" s="1"/>
  <c r="X76" i="6"/>
  <c r="X9" i="6" s="1"/>
  <c r="W76" i="6"/>
  <c r="W9" i="6" s="1"/>
  <c r="V76" i="6"/>
  <c r="V9" i="6" s="1"/>
  <c r="U76" i="6"/>
  <c r="U9" i="6" s="1"/>
  <c r="T76" i="6"/>
  <c r="T9" i="6" s="1"/>
  <c r="S76" i="6"/>
  <c r="S9" i="6" s="1"/>
  <c r="R76" i="6"/>
  <c r="R9" i="6" s="1"/>
  <c r="Q76" i="6"/>
  <c r="Q9" i="6" s="1"/>
  <c r="P76" i="6"/>
  <c r="P9" i="6" s="1"/>
  <c r="O76" i="6"/>
  <c r="O9" i="6" s="1"/>
  <c r="N76" i="6"/>
  <c r="N9" i="6" s="1"/>
  <c r="M76" i="6"/>
  <c r="M9" i="6" s="1"/>
  <c r="L76" i="6"/>
  <c r="L9" i="6" s="1"/>
  <c r="K76" i="6"/>
  <c r="K9" i="6" s="1"/>
  <c r="J76" i="6"/>
  <c r="J9" i="6" s="1"/>
  <c r="I76" i="6"/>
  <c r="I9" i="6" s="1"/>
  <c r="H76" i="6"/>
  <c r="H9" i="6" s="1"/>
  <c r="G76" i="6"/>
  <c r="G9" i="6" s="1"/>
  <c r="F76" i="6"/>
  <c r="F9" i="6" s="1"/>
  <c r="E76" i="6"/>
  <c r="E9" i="6" s="1"/>
  <c r="D76" i="6"/>
  <c r="D9" i="6" s="1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AM18" i="6"/>
  <c r="AU86" i="6"/>
  <c r="AU17" i="6" s="1"/>
  <c r="AT86" i="6"/>
  <c r="AT17" i="6" s="1"/>
  <c r="AS86" i="6"/>
  <c r="AS17" i="6" s="1"/>
  <c r="AR86" i="6"/>
  <c r="AR17" i="6" s="1"/>
  <c r="AQ86" i="6"/>
  <c r="AQ17" i="6" s="1"/>
  <c r="AP86" i="6"/>
  <c r="AP17" i="6" s="1"/>
  <c r="AO86" i="6"/>
  <c r="AO17" i="6" s="1"/>
  <c r="AN86" i="6"/>
  <c r="AN17" i="6" s="1"/>
  <c r="AM86" i="6"/>
  <c r="AM17" i="6" s="1"/>
  <c r="AL86" i="6"/>
  <c r="AL17" i="6" s="1"/>
  <c r="AK86" i="6"/>
  <c r="AK17" i="6" s="1"/>
  <c r="AJ86" i="6"/>
  <c r="AJ17" i="6" s="1"/>
  <c r="AI86" i="6"/>
  <c r="AI17" i="6" s="1"/>
  <c r="AH86" i="6"/>
  <c r="AH17" i="6" s="1"/>
  <c r="AG86" i="6"/>
  <c r="AG17" i="6" s="1"/>
  <c r="AF86" i="6"/>
  <c r="AF17" i="6" s="1"/>
  <c r="AE86" i="6"/>
  <c r="AE17" i="6" s="1"/>
  <c r="AD86" i="6"/>
  <c r="AD17" i="6" s="1"/>
  <c r="AC86" i="6"/>
  <c r="AC17" i="6" s="1"/>
  <c r="AB86" i="6"/>
  <c r="AB17" i="6" s="1"/>
  <c r="AA86" i="6"/>
  <c r="AA17" i="6" s="1"/>
  <c r="Z86" i="6"/>
  <c r="Z17" i="6" s="1"/>
  <c r="Y86" i="6"/>
  <c r="Y17" i="6" s="1"/>
  <c r="X86" i="6"/>
  <c r="X17" i="6" s="1"/>
  <c r="W86" i="6"/>
  <c r="W17" i="6" s="1"/>
  <c r="V86" i="6"/>
  <c r="V17" i="6" s="1"/>
  <c r="U86" i="6"/>
  <c r="U17" i="6" s="1"/>
  <c r="T86" i="6"/>
  <c r="T17" i="6" s="1"/>
  <c r="S86" i="6"/>
  <c r="S17" i="6" s="1"/>
  <c r="R86" i="6"/>
  <c r="R17" i="6" s="1"/>
  <c r="Q86" i="6"/>
  <c r="Q17" i="6" s="1"/>
  <c r="P86" i="6"/>
  <c r="P17" i="6" s="1"/>
  <c r="O86" i="6"/>
  <c r="O17" i="6" s="1"/>
  <c r="N86" i="6"/>
  <c r="N17" i="6" s="1"/>
  <c r="M86" i="6"/>
  <c r="M17" i="6" s="1"/>
  <c r="L86" i="6"/>
  <c r="L17" i="6" s="1"/>
  <c r="K86" i="6"/>
  <c r="K17" i="6" s="1"/>
  <c r="J86" i="6"/>
  <c r="J17" i="6" s="1"/>
  <c r="I86" i="6"/>
  <c r="I17" i="6" s="1"/>
  <c r="H86" i="6"/>
  <c r="H17" i="6" s="1"/>
  <c r="G86" i="6"/>
  <c r="G17" i="6" s="1"/>
  <c r="F86" i="6"/>
  <c r="F17" i="6" s="1"/>
  <c r="E86" i="6"/>
  <c r="E17" i="6" s="1"/>
  <c r="D86" i="6"/>
  <c r="D17" i="6" s="1"/>
  <c r="AU85" i="6"/>
  <c r="AU16" i="6" s="1"/>
  <c r="AT85" i="6"/>
  <c r="AT16" i="6" s="1"/>
  <c r="AS85" i="6"/>
  <c r="AS16" i="6" s="1"/>
  <c r="AR85" i="6"/>
  <c r="AR16" i="6" s="1"/>
  <c r="AQ85" i="6"/>
  <c r="AQ16" i="6" s="1"/>
  <c r="AP85" i="6"/>
  <c r="AP16" i="6" s="1"/>
  <c r="AO85" i="6"/>
  <c r="AO16" i="6" s="1"/>
  <c r="AN85" i="6"/>
  <c r="AN16" i="6" s="1"/>
  <c r="AM85" i="6"/>
  <c r="AM16" i="6" s="1"/>
  <c r="AL85" i="6"/>
  <c r="AL16" i="6" s="1"/>
  <c r="AK85" i="6"/>
  <c r="AK16" i="6" s="1"/>
  <c r="AJ85" i="6"/>
  <c r="AJ16" i="6" s="1"/>
  <c r="AI85" i="6"/>
  <c r="AI16" i="6" s="1"/>
  <c r="AH85" i="6"/>
  <c r="AH16" i="6" s="1"/>
  <c r="AG85" i="6"/>
  <c r="AG16" i="6" s="1"/>
  <c r="AF85" i="6"/>
  <c r="AF16" i="6" s="1"/>
  <c r="AE85" i="6"/>
  <c r="AE16" i="6" s="1"/>
  <c r="AD85" i="6"/>
  <c r="AD16" i="6" s="1"/>
  <c r="AC85" i="6"/>
  <c r="AC16" i="6" s="1"/>
  <c r="AB85" i="6"/>
  <c r="AB16" i="6" s="1"/>
  <c r="AA85" i="6"/>
  <c r="AA16" i="6" s="1"/>
  <c r="Z85" i="6"/>
  <c r="Z16" i="6" s="1"/>
  <c r="Y85" i="6"/>
  <c r="Y16" i="6" s="1"/>
  <c r="X85" i="6"/>
  <c r="X16" i="6" s="1"/>
  <c r="W85" i="6"/>
  <c r="W16" i="6" s="1"/>
  <c r="V85" i="6"/>
  <c r="V16" i="6" s="1"/>
  <c r="U85" i="6"/>
  <c r="U16" i="6" s="1"/>
  <c r="T85" i="6"/>
  <c r="T16" i="6" s="1"/>
  <c r="S85" i="6"/>
  <c r="S16" i="6" s="1"/>
  <c r="R85" i="6"/>
  <c r="R16" i="6" s="1"/>
  <c r="Q85" i="6"/>
  <c r="Q16" i="6" s="1"/>
  <c r="P85" i="6"/>
  <c r="P16" i="6" s="1"/>
  <c r="O85" i="6"/>
  <c r="O16" i="6" s="1"/>
  <c r="N85" i="6"/>
  <c r="N16" i="6" s="1"/>
  <c r="M85" i="6"/>
  <c r="M16" i="6" s="1"/>
  <c r="L85" i="6"/>
  <c r="L16" i="6" s="1"/>
  <c r="K85" i="6"/>
  <c r="K16" i="6" s="1"/>
  <c r="J85" i="6"/>
  <c r="J16" i="6" s="1"/>
  <c r="I85" i="6"/>
  <c r="I16" i="6" s="1"/>
  <c r="H85" i="6"/>
  <c r="H16" i="6" s="1"/>
  <c r="G85" i="6"/>
  <c r="G16" i="6" s="1"/>
  <c r="F85" i="6"/>
  <c r="F16" i="6" s="1"/>
  <c r="E85" i="6"/>
  <c r="E16" i="6" s="1"/>
  <c r="D85" i="6"/>
  <c r="D16" i="6" s="1"/>
  <c r="AU84" i="6"/>
  <c r="AU15" i="6" s="1"/>
  <c r="AT84" i="6"/>
  <c r="AT15" i="6" s="1"/>
  <c r="AS84" i="6"/>
  <c r="AS15" i="6" s="1"/>
  <c r="AR84" i="6"/>
  <c r="AR15" i="6" s="1"/>
  <c r="AQ84" i="6"/>
  <c r="AQ15" i="6" s="1"/>
  <c r="AP84" i="6"/>
  <c r="AP15" i="6" s="1"/>
  <c r="AO84" i="6"/>
  <c r="AO15" i="6" s="1"/>
  <c r="AN84" i="6"/>
  <c r="AN15" i="6" s="1"/>
  <c r="AM84" i="6"/>
  <c r="AM15" i="6" s="1"/>
  <c r="AL84" i="6"/>
  <c r="AL15" i="6" s="1"/>
  <c r="AK84" i="6"/>
  <c r="AK15" i="6" s="1"/>
  <c r="AJ84" i="6"/>
  <c r="AJ15" i="6" s="1"/>
  <c r="AI84" i="6"/>
  <c r="AI15" i="6" s="1"/>
  <c r="AH84" i="6"/>
  <c r="AH15" i="6" s="1"/>
  <c r="AG84" i="6"/>
  <c r="AG15" i="6" s="1"/>
  <c r="AF84" i="6"/>
  <c r="AF15" i="6" s="1"/>
  <c r="AE84" i="6"/>
  <c r="AE15" i="6" s="1"/>
  <c r="AD84" i="6"/>
  <c r="AD15" i="6" s="1"/>
  <c r="AC84" i="6"/>
  <c r="AC15" i="6" s="1"/>
  <c r="AB84" i="6"/>
  <c r="AB15" i="6" s="1"/>
  <c r="AA84" i="6"/>
  <c r="AA15" i="6" s="1"/>
  <c r="Z84" i="6"/>
  <c r="Z15" i="6" s="1"/>
  <c r="Y84" i="6"/>
  <c r="Y15" i="6" s="1"/>
  <c r="X84" i="6"/>
  <c r="X15" i="6" s="1"/>
  <c r="W84" i="6"/>
  <c r="W15" i="6" s="1"/>
  <c r="V84" i="6"/>
  <c r="V15" i="6" s="1"/>
  <c r="U84" i="6"/>
  <c r="U15" i="6" s="1"/>
  <c r="T84" i="6"/>
  <c r="T15" i="6" s="1"/>
  <c r="S84" i="6"/>
  <c r="S15" i="6" s="1"/>
  <c r="R84" i="6"/>
  <c r="R15" i="6" s="1"/>
  <c r="Q84" i="6"/>
  <c r="Q15" i="6" s="1"/>
  <c r="P84" i="6"/>
  <c r="P15" i="6" s="1"/>
  <c r="O84" i="6"/>
  <c r="O15" i="6" s="1"/>
  <c r="N84" i="6"/>
  <c r="N15" i="6" s="1"/>
  <c r="M84" i="6"/>
  <c r="M15" i="6" s="1"/>
  <c r="L84" i="6"/>
  <c r="L15" i="6" s="1"/>
  <c r="K84" i="6"/>
  <c r="K15" i="6" s="1"/>
  <c r="J84" i="6"/>
  <c r="J15" i="6" s="1"/>
  <c r="I84" i="6"/>
  <c r="I15" i="6" s="1"/>
  <c r="H84" i="6"/>
  <c r="H15" i="6" s="1"/>
  <c r="G84" i="6"/>
  <c r="G15" i="6" s="1"/>
  <c r="F84" i="6"/>
  <c r="F15" i="6" s="1"/>
  <c r="E84" i="6"/>
  <c r="E15" i="6" s="1"/>
  <c r="D84" i="6"/>
  <c r="D15" i="6" s="1"/>
  <c r="AU83" i="6"/>
  <c r="AT83" i="6"/>
  <c r="AS83" i="6"/>
  <c r="AR83" i="6"/>
  <c r="AQ83" i="6"/>
  <c r="AQ92" i="6" s="1"/>
  <c r="AP83" i="6"/>
  <c r="AO83" i="6"/>
  <c r="AN83" i="6"/>
  <c r="AM83" i="6"/>
  <c r="AM92" i="6" s="1"/>
  <c r="AL83" i="6"/>
  <c r="AK83" i="6"/>
  <c r="AJ83" i="6"/>
  <c r="AI83" i="6"/>
  <c r="AH83" i="6"/>
  <c r="AG83" i="6"/>
  <c r="AF83" i="6"/>
  <c r="AE83" i="6"/>
  <c r="AE92" i="6" s="1"/>
  <c r="AD83" i="6"/>
  <c r="AC83" i="6"/>
  <c r="AB83" i="6"/>
  <c r="AA83" i="6"/>
  <c r="Z83" i="6"/>
  <c r="Y83" i="6"/>
  <c r="X83" i="6"/>
  <c r="W83" i="6"/>
  <c r="W92" i="6" s="1"/>
  <c r="V83" i="6"/>
  <c r="U83" i="6"/>
  <c r="T83" i="6"/>
  <c r="S83" i="6"/>
  <c r="R83" i="6"/>
  <c r="Q83" i="6"/>
  <c r="P83" i="6"/>
  <c r="O83" i="6"/>
  <c r="O92" i="6" s="1"/>
  <c r="N83" i="6"/>
  <c r="M83" i="6"/>
  <c r="L83" i="6"/>
  <c r="K83" i="6"/>
  <c r="J83" i="6"/>
  <c r="I83" i="6"/>
  <c r="H83" i="6"/>
  <c r="G83" i="6"/>
  <c r="G92" i="6" s="1"/>
  <c r="F83" i="6"/>
  <c r="E83" i="6"/>
  <c r="D83" i="6"/>
  <c r="AU82" i="6"/>
  <c r="AU13" i="6" s="1"/>
  <c r="AT82" i="6"/>
  <c r="AT13" i="6" s="1"/>
  <c r="AS82" i="6"/>
  <c r="AS13" i="6" s="1"/>
  <c r="AR82" i="6"/>
  <c r="AR13" i="6" s="1"/>
  <c r="AQ82" i="6"/>
  <c r="AQ13" i="6" s="1"/>
  <c r="AP82" i="6"/>
  <c r="AP13" i="6" s="1"/>
  <c r="AO82" i="6"/>
  <c r="AO13" i="6" s="1"/>
  <c r="AN82" i="6"/>
  <c r="AN13" i="6" s="1"/>
  <c r="AM82" i="6"/>
  <c r="AM13" i="6" s="1"/>
  <c r="AL82" i="6"/>
  <c r="AL13" i="6" s="1"/>
  <c r="AK82" i="6"/>
  <c r="AK13" i="6" s="1"/>
  <c r="AJ82" i="6"/>
  <c r="AJ13" i="6" s="1"/>
  <c r="AI82" i="6"/>
  <c r="AI13" i="6" s="1"/>
  <c r="AH82" i="6"/>
  <c r="AH13" i="6" s="1"/>
  <c r="AG82" i="6"/>
  <c r="AG13" i="6" s="1"/>
  <c r="AF82" i="6"/>
  <c r="AF13" i="6" s="1"/>
  <c r="AE82" i="6"/>
  <c r="AE13" i="6" s="1"/>
  <c r="AD82" i="6"/>
  <c r="AD13" i="6" s="1"/>
  <c r="AC82" i="6"/>
  <c r="AC13" i="6" s="1"/>
  <c r="AB82" i="6"/>
  <c r="AB13" i="6" s="1"/>
  <c r="AA82" i="6"/>
  <c r="AA13" i="6" s="1"/>
  <c r="Z82" i="6"/>
  <c r="Z13" i="6" s="1"/>
  <c r="Y82" i="6"/>
  <c r="Y13" i="6" s="1"/>
  <c r="X82" i="6"/>
  <c r="X13" i="6" s="1"/>
  <c r="W82" i="6"/>
  <c r="W13" i="6" s="1"/>
  <c r="V82" i="6"/>
  <c r="V13" i="6" s="1"/>
  <c r="U82" i="6"/>
  <c r="U13" i="6" s="1"/>
  <c r="T82" i="6"/>
  <c r="T13" i="6" s="1"/>
  <c r="S82" i="6"/>
  <c r="S13" i="6" s="1"/>
  <c r="R82" i="6"/>
  <c r="R13" i="6" s="1"/>
  <c r="Q82" i="6"/>
  <c r="Q13" i="6" s="1"/>
  <c r="P82" i="6"/>
  <c r="P13" i="6" s="1"/>
  <c r="O82" i="6"/>
  <c r="O13" i="6" s="1"/>
  <c r="N82" i="6"/>
  <c r="N13" i="6" s="1"/>
  <c r="M82" i="6"/>
  <c r="M13" i="6" s="1"/>
  <c r="L82" i="6"/>
  <c r="L13" i="6" s="1"/>
  <c r="K82" i="6"/>
  <c r="K13" i="6" s="1"/>
  <c r="J82" i="6"/>
  <c r="J13" i="6" s="1"/>
  <c r="I82" i="6"/>
  <c r="I13" i="6" s="1"/>
  <c r="H82" i="6"/>
  <c r="H13" i="6" s="1"/>
  <c r="G82" i="6"/>
  <c r="G13" i="6" s="1"/>
  <c r="F82" i="6"/>
  <c r="F13" i="6" s="1"/>
  <c r="E82" i="6"/>
  <c r="E13" i="6" s="1"/>
  <c r="D82" i="6"/>
  <c r="D13" i="6" s="1"/>
  <c r="AU36" i="6"/>
  <c r="AU8" i="6" s="1"/>
  <c r="AT36" i="6"/>
  <c r="AT8" i="6" s="1"/>
  <c r="AS36" i="6"/>
  <c r="AS8" i="6" s="1"/>
  <c r="AR36" i="6"/>
  <c r="AR8" i="6" s="1"/>
  <c r="AQ36" i="6"/>
  <c r="AQ8" i="6" s="1"/>
  <c r="AP36" i="6"/>
  <c r="AP8" i="6" s="1"/>
  <c r="AO36" i="6"/>
  <c r="AO8" i="6" s="1"/>
  <c r="AN36" i="6"/>
  <c r="AN8" i="6" s="1"/>
  <c r="AM36" i="6"/>
  <c r="AM8" i="6" s="1"/>
  <c r="AL36" i="6"/>
  <c r="AL8" i="6" s="1"/>
  <c r="AK36" i="6"/>
  <c r="AK8" i="6" s="1"/>
  <c r="AJ36" i="6"/>
  <c r="AJ8" i="6" s="1"/>
  <c r="AI36" i="6"/>
  <c r="AI8" i="6" s="1"/>
  <c r="AH36" i="6"/>
  <c r="AH8" i="6" s="1"/>
  <c r="AG36" i="6"/>
  <c r="AG8" i="6" s="1"/>
  <c r="AF36" i="6"/>
  <c r="AF8" i="6" s="1"/>
  <c r="AE36" i="6"/>
  <c r="AE8" i="6" s="1"/>
  <c r="AD36" i="6"/>
  <c r="AD8" i="6" s="1"/>
  <c r="AC36" i="6"/>
  <c r="AC8" i="6" s="1"/>
  <c r="AB36" i="6"/>
  <c r="AB8" i="6" s="1"/>
  <c r="AA36" i="6"/>
  <c r="AA8" i="6" s="1"/>
  <c r="Z36" i="6"/>
  <c r="Z8" i="6" s="1"/>
  <c r="Y36" i="6"/>
  <c r="Y8" i="6" s="1"/>
  <c r="X36" i="6"/>
  <c r="X8" i="6" s="1"/>
  <c r="W36" i="6"/>
  <c r="W8" i="6" s="1"/>
  <c r="V36" i="6"/>
  <c r="V8" i="6" s="1"/>
  <c r="U36" i="6"/>
  <c r="U8" i="6" s="1"/>
  <c r="T36" i="6"/>
  <c r="T8" i="6" s="1"/>
  <c r="S36" i="6"/>
  <c r="S8" i="6" s="1"/>
  <c r="R36" i="6"/>
  <c r="R8" i="6" s="1"/>
  <c r="Q36" i="6"/>
  <c r="Q8" i="6" s="1"/>
  <c r="P36" i="6"/>
  <c r="P8" i="6" s="1"/>
  <c r="O36" i="6"/>
  <c r="O8" i="6" s="1"/>
  <c r="N36" i="6"/>
  <c r="N8" i="6" s="1"/>
  <c r="M36" i="6"/>
  <c r="M8" i="6" s="1"/>
  <c r="L36" i="6"/>
  <c r="L8" i="6" s="1"/>
  <c r="K36" i="6"/>
  <c r="K8" i="6" s="1"/>
  <c r="J36" i="6"/>
  <c r="J8" i="6" s="1"/>
  <c r="I36" i="6"/>
  <c r="I8" i="6" s="1"/>
  <c r="H36" i="6"/>
  <c r="H8" i="6" s="1"/>
  <c r="G36" i="6"/>
  <c r="G8" i="6" s="1"/>
  <c r="F36" i="6"/>
  <c r="F8" i="6" s="1"/>
  <c r="E36" i="6"/>
  <c r="E8" i="6" s="1"/>
  <c r="D36" i="6"/>
  <c r="D8" i="6" s="1"/>
  <c r="AU35" i="6"/>
  <c r="AU7" i="6" s="1"/>
  <c r="AT35" i="6"/>
  <c r="AT7" i="6" s="1"/>
  <c r="AS35" i="6"/>
  <c r="AS7" i="6" s="1"/>
  <c r="AR35" i="6"/>
  <c r="AR7" i="6" s="1"/>
  <c r="AQ35" i="6"/>
  <c r="AQ7" i="6" s="1"/>
  <c r="AP35" i="6"/>
  <c r="AP7" i="6" s="1"/>
  <c r="AO35" i="6"/>
  <c r="AO7" i="6" s="1"/>
  <c r="AN35" i="6"/>
  <c r="AN7" i="6" s="1"/>
  <c r="AM35" i="6"/>
  <c r="AM7" i="6" s="1"/>
  <c r="AL35" i="6"/>
  <c r="AL7" i="6" s="1"/>
  <c r="AK35" i="6"/>
  <c r="AK7" i="6" s="1"/>
  <c r="AJ35" i="6"/>
  <c r="AJ7" i="6" s="1"/>
  <c r="AI35" i="6"/>
  <c r="AI7" i="6" s="1"/>
  <c r="AH35" i="6"/>
  <c r="AH7" i="6" s="1"/>
  <c r="AG35" i="6"/>
  <c r="AG7" i="6" s="1"/>
  <c r="AF35" i="6"/>
  <c r="AF7" i="6" s="1"/>
  <c r="AE35" i="6"/>
  <c r="AE7" i="6" s="1"/>
  <c r="AD35" i="6"/>
  <c r="AD7" i="6" s="1"/>
  <c r="AC35" i="6"/>
  <c r="AC7" i="6" s="1"/>
  <c r="AB35" i="6"/>
  <c r="AB7" i="6" s="1"/>
  <c r="AA35" i="6"/>
  <c r="AA7" i="6" s="1"/>
  <c r="Z35" i="6"/>
  <c r="Z7" i="6" s="1"/>
  <c r="Y35" i="6"/>
  <c r="Y7" i="6" s="1"/>
  <c r="X35" i="6"/>
  <c r="X7" i="6" s="1"/>
  <c r="W35" i="6"/>
  <c r="W7" i="6" s="1"/>
  <c r="V35" i="6"/>
  <c r="V7" i="6" s="1"/>
  <c r="U35" i="6"/>
  <c r="U7" i="6" s="1"/>
  <c r="T35" i="6"/>
  <c r="T7" i="6" s="1"/>
  <c r="S35" i="6"/>
  <c r="S7" i="6" s="1"/>
  <c r="R35" i="6"/>
  <c r="R7" i="6" s="1"/>
  <c r="Q35" i="6"/>
  <c r="Q7" i="6" s="1"/>
  <c r="P35" i="6"/>
  <c r="P7" i="6" s="1"/>
  <c r="O35" i="6"/>
  <c r="O7" i="6" s="1"/>
  <c r="N35" i="6"/>
  <c r="N7" i="6" s="1"/>
  <c r="M35" i="6"/>
  <c r="M7" i="6" s="1"/>
  <c r="L35" i="6"/>
  <c r="L7" i="6" s="1"/>
  <c r="K35" i="6"/>
  <c r="K7" i="6" s="1"/>
  <c r="J35" i="6"/>
  <c r="J7" i="6" s="1"/>
  <c r="I35" i="6"/>
  <c r="I7" i="6" s="1"/>
  <c r="H35" i="6"/>
  <c r="H7" i="6" s="1"/>
  <c r="G35" i="6"/>
  <c r="G7" i="6" s="1"/>
  <c r="F35" i="6"/>
  <c r="F7" i="6" s="1"/>
  <c r="E35" i="6"/>
  <c r="E7" i="6" s="1"/>
  <c r="D7" i="6"/>
  <c r="AU34" i="6"/>
  <c r="AU6" i="6" s="1"/>
  <c r="AT34" i="6"/>
  <c r="AT6" i="6" s="1"/>
  <c r="AS34" i="6"/>
  <c r="AS6" i="6" s="1"/>
  <c r="AR34" i="6"/>
  <c r="AR6" i="6" s="1"/>
  <c r="AQ34" i="6"/>
  <c r="AQ6" i="6" s="1"/>
  <c r="AP34" i="6"/>
  <c r="AP6" i="6" s="1"/>
  <c r="AO34" i="6"/>
  <c r="AO6" i="6" s="1"/>
  <c r="AN34" i="6"/>
  <c r="AN6" i="6" s="1"/>
  <c r="AM34" i="6"/>
  <c r="AM6" i="6" s="1"/>
  <c r="AL34" i="6"/>
  <c r="AL6" i="6" s="1"/>
  <c r="AK34" i="6"/>
  <c r="AK6" i="6" s="1"/>
  <c r="AJ34" i="6"/>
  <c r="AJ6" i="6" s="1"/>
  <c r="AI34" i="6"/>
  <c r="AI6" i="6" s="1"/>
  <c r="AH34" i="6"/>
  <c r="AH6" i="6" s="1"/>
  <c r="AG34" i="6"/>
  <c r="AG6" i="6" s="1"/>
  <c r="AF34" i="6"/>
  <c r="AF6" i="6" s="1"/>
  <c r="AE34" i="6"/>
  <c r="AE6" i="6" s="1"/>
  <c r="AD34" i="6"/>
  <c r="AD6" i="6" s="1"/>
  <c r="AC34" i="6"/>
  <c r="AC6" i="6" s="1"/>
  <c r="AB34" i="6"/>
  <c r="AB6" i="6" s="1"/>
  <c r="AA34" i="6"/>
  <c r="AA6" i="6" s="1"/>
  <c r="Z34" i="6"/>
  <c r="Z6" i="6" s="1"/>
  <c r="Y34" i="6"/>
  <c r="Y6" i="6" s="1"/>
  <c r="X34" i="6"/>
  <c r="X6" i="6" s="1"/>
  <c r="W34" i="6"/>
  <c r="W6" i="6" s="1"/>
  <c r="V34" i="6"/>
  <c r="V6" i="6" s="1"/>
  <c r="U34" i="6"/>
  <c r="U6" i="6" s="1"/>
  <c r="T34" i="6"/>
  <c r="T6" i="6" s="1"/>
  <c r="S34" i="6"/>
  <c r="S6" i="6" s="1"/>
  <c r="R34" i="6"/>
  <c r="R6" i="6" s="1"/>
  <c r="Q34" i="6"/>
  <c r="Q6" i="6" s="1"/>
  <c r="P34" i="6"/>
  <c r="P6" i="6" s="1"/>
  <c r="O34" i="6"/>
  <c r="O6" i="6" s="1"/>
  <c r="N34" i="6"/>
  <c r="N6" i="6" s="1"/>
  <c r="M34" i="6"/>
  <c r="M6" i="6" s="1"/>
  <c r="L34" i="6"/>
  <c r="L6" i="6" s="1"/>
  <c r="K34" i="6"/>
  <c r="K6" i="6" s="1"/>
  <c r="J34" i="6"/>
  <c r="J6" i="6" s="1"/>
  <c r="I34" i="6"/>
  <c r="I6" i="6" s="1"/>
  <c r="H34" i="6"/>
  <c r="H6" i="6" s="1"/>
  <c r="G34" i="6"/>
  <c r="G6" i="6" s="1"/>
  <c r="F34" i="6"/>
  <c r="F6" i="6" s="1"/>
  <c r="E34" i="6"/>
  <c r="E6" i="6" s="1"/>
  <c r="D34" i="6"/>
  <c r="D6" i="6" s="1"/>
  <c r="AU33" i="6"/>
  <c r="AT33" i="6"/>
  <c r="AS33" i="6"/>
  <c r="AS42" i="6" s="1"/>
  <c r="AR33" i="6"/>
  <c r="AQ33" i="6"/>
  <c r="AP33" i="6"/>
  <c r="AO33" i="6"/>
  <c r="AN33" i="6"/>
  <c r="AM33" i="6"/>
  <c r="AL33" i="6"/>
  <c r="AK33" i="6"/>
  <c r="AK42" i="6" s="1"/>
  <c r="AJ33" i="6"/>
  <c r="AI33" i="6"/>
  <c r="AH33" i="6"/>
  <c r="AG33" i="6"/>
  <c r="AF33" i="6"/>
  <c r="AE33" i="6"/>
  <c r="AD33" i="6"/>
  <c r="AC33" i="6"/>
  <c r="AC42" i="6" s="1"/>
  <c r="AB33" i="6"/>
  <c r="AA33" i="6"/>
  <c r="Z33" i="6"/>
  <c r="Y33" i="6"/>
  <c r="X33" i="6"/>
  <c r="W33" i="6"/>
  <c r="V33" i="6"/>
  <c r="U33" i="6"/>
  <c r="U42" i="6" s="1"/>
  <c r="T33" i="6"/>
  <c r="S33" i="6"/>
  <c r="R33" i="6"/>
  <c r="Q33" i="6"/>
  <c r="Q42" i="6" s="1"/>
  <c r="P33" i="6"/>
  <c r="O33" i="6"/>
  <c r="N33" i="6"/>
  <c r="M33" i="6"/>
  <c r="L33" i="6"/>
  <c r="K33" i="6"/>
  <c r="J33" i="6"/>
  <c r="I33" i="6"/>
  <c r="I42" i="6" s="1"/>
  <c r="H33" i="6"/>
  <c r="G33" i="6"/>
  <c r="F33" i="6"/>
  <c r="E33" i="6"/>
  <c r="D33" i="6"/>
  <c r="AU32" i="6"/>
  <c r="AU4" i="6" s="1"/>
  <c r="AT32" i="6"/>
  <c r="AT4" i="6" s="1"/>
  <c r="AS32" i="6"/>
  <c r="AS4" i="6" s="1"/>
  <c r="AR32" i="6"/>
  <c r="AR4" i="6" s="1"/>
  <c r="AQ32" i="6"/>
  <c r="AQ4" i="6" s="1"/>
  <c r="AP32" i="6"/>
  <c r="AP4" i="6" s="1"/>
  <c r="AO32" i="6"/>
  <c r="AO4" i="6" s="1"/>
  <c r="AN32" i="6"/>
  <c r="AN4" i="6" s="1"/>
  <c r="AM32" i="6"/>
  <c r="AM4" i="6" s="1"/>
  <c r="AL32" i="6"/>
  <c r="AL4" i="6" s="1"/>
  <c r="AK32" i="6"/>
  <c r="AK4" i="6" s="1"/>
  <c r="AJ32" i="6"/>
  <c r="AJ4" i="6" s="1"/>
  <c r="AI32" i="6"/>
  <c r="AI4" i="6" s="1"/>
  <c r="AH32" i="6"/>
  <c r="AH4" i="6" s="1"/>
  <c r="AG32" i="6"/>
  <c r="AG4" i="6" s="1"/>
  <c r="AF32" i="6"/>
  <c r="AF4" i="6" s="1"/>
  <c r="AE32" i="6"/>
  <c r="AE4" i="6" s="1"/>
  <c r="AD32" i="6"/>
  <c r="AD4" i="6" s="1"/>
  <c r="AC32" i="6"/>
  <c r="AC4" i="6" s="1"/>
  <c r="AB32" i="6"/>
  <c r="AB4" i="6" s="1"/>
  <c r="AA32" i="6"/>
  <c r="AA4" i="6" s="1"/>
  <c r="Z32" i="6"/>
  <c r="Z4" i="6" s="1"/>
  <c r="Y32" i="6"/>
  <c r="Y4" i="6" s="1"/>
  <c r="X32" i="6"/>
  <c r="X4" i="6" s="1"/>
  <c r="W32" i="6"/>
  <c r="W4" i="6" s="1"/>
  <c r="V32" i="6"/>
  <c r="V4" i="6" s="1"/>
  <c r="U32" i="6"/>
  <c r="U4" i="6" s="1"/>
  <c r="T32" i="6"/>
  <c r="T4" i="6" s="1"/>
  <c r="S32" i="6"/>
  <c r="S4" i="6" s="1"/>
  <c r="R32" i="6"/>
  <c r="R4" i="6" s="1"/>
  <c r="Q32" i="6"/>
  <c r="Q4" i="6" s="1"/>
  <c r="P32" i="6"/>
  <c r="P4" i="6" s="1"/>
  <c r="O32" i="6"/>
  <c r="O4" i="6" s="1"/>
  <c r="N32" i="6"/>
  <c r="N4" i="6" s="1"/>
  <c r="M32" i="6"/>
  <c r="M4" i="6" s="1"/>
  <c r="L32" i="6"/>
  <c r="L4" i="6" s="1"/>
  <c r="K32" i="6"/>
  <c r="K4" i="6" s="1"/>
  <c r="J32" i="6"/>
  <c r="J4" i="6" s="1"/>
  <c r="I32" i="6"/>
  <c r="I4" i="6" s="1"/>
  <c r="H32" i="6"/>
  <c r="H4" i="6" s="1"/>
  <c r="G32" i="6"/>
  <c r="G4" i="6" s="1"/>
  <c r="F32" i="6"/>
  <c r="F4" i="6" s="1"/>
  <c r="E32" i="6"/>
  <c r="E4" i="6" s="1"/>
  <c r="D32" i="6"/>
  <c r="D4" i="6" s="1"/>
  <c r="F1" i="6" l="1"/>
  <c r="D92" i="6"/>
  <c r="D14" i="6" s="1"/>
  <c r="L92" i="6"/>
  <c r="L14" i="6" s="1"/>
  <c r="T92" i="6"/>
  <c r="T14" i="6" s="1"/>
  <c r="AB92" i="6"/>
  <c r="AB14" i="6" s="1"/>
  <c r="AJ92" i="6"/>
  <c r="AJ14" i="6" s="1"/>
  <c r="AR92" i="6"/>
  <c r="AR14" i="6" s="1"/>
  <c r="I92" i="6"/>
  <c r="I14" i="6" s="1"/>
  <c r="Q92" i="6"/>
  <c r="Q14" i="6" s="1"/>
  <c r="Y92" i="6"/>
  <c r="Y14" i="6" s="1"/>
  <c r="AG92" i="6"/>
  <c r="AG14" i="6" s="1"/>
  <c r="AK92" i="6"/>
  <c r="AK14" i="6" s="1"/>
  <c r="AS92" i="6"/>
  <c r="AS14" i="6" s="1"/>
  <c r="F92" i="6"/>
  <c r="F14" i="6" s="1"/>
  <c r="J92" i="6"/>
  <c r="J14" i="6" s="1"/>
  <c r="N92" i="6"/>
  <c r="N14" i="6" s="1"/>
  <c r="R92" i="6"/>
  <c r="R14" i="6" s="1"/>
  <c r="V92" i="6"/>
  <c r="V14" i="6" s="1"/>
  <c r="Z92" i="6"/>
  <c r="Z14" i="6" s="1"/>
  <c r="AD92" i="6"/>
  <c r="AD14" i="6" s="1"/>
  <c r="AH92" i="6"/>
  <c r="AH14" i="6" s="1"/>
  <c r="AL92" i="6"/>
  <c r="AL14" i="6" s="1"/>
  <c r="AP92" i="6"/>
  <c r="AP14" i="6" s="1"/>
  <c r="AT92" i="6"/>
  <c r="AT14" i="6" s="1"/>
  <c r="H92" i="6"/>
  <c r="H14" i="6" s="1"/>
  <c r="P92" i="6"/>
  <c r="P14" i="6" s="1"/>
  <c r="X92" i="6"/>
  <c r="X14" i="6" s="1"/>
  <c r="AF92" i="6"/>
  <c r="AF14" i="6" s="1"/>
  <c r="AN92" i="6"/>
  <c r="AN14" i="6" s="1"/>
  <c r="E92" i="6"/>
  <c r="E14" i="6" s="1"/>
  <c r="M92" i="6"/>
  <c r="M14" i="6" s="1"/>
  <c r="U92" i="6"/>
  <c r="U14" i="6" s="1"/>
  <c r="AC92" i="6"/>
  <c r="AC14" i="6" s="1"/>
  <c r="AO92" i="6"/>
  <c r="AO14" i="6" s="1"/>
  <c r="K92" i="6"/>
  <c r="K14" i="6" s="1"/>
  <c r="S92" i="6"/>
  <c r="S14" i="6" s="1"/>
  <c r="AA92" i="6"/>
  <c r="AA14" i="6" s="1"/>
  <c r="AI92" i="6"/>
  <c r="AI14" i="6" s="1"/>
  <c r="AU92" i="6"/>
  <c r="AU14" i="6" s="1"/>
  <c r="F42" i="6"/>
  <c r="F5" i="6" s="1"/>
  <c r="N42" i="6"/>
  <c r="N5" i="6" s="1"/>
  <c r="V42" i="6"/>
  <c r="V5" i="6" s="1"/>
  <c r="AD42" i="6"/>
  <c r="AD5" i="6" s="1"/>
  <c r="AL42" i="6"/>
  <c r="AL5" i="6" s="1"/>
  <c r="G42" i="6"/>
  <c r="G5" i="6" s="1"/>
  <c r="O42" i="6"/>
  <c r="O5" i="6" s="1"/>
  <c r="W42" i="6"/>
  <c r="W5" i="6" s="1"/>
  <c r="AE42" i="6"/>
  <c r="AE5" i="6" s="1"/>
  <c r="AM42" i="6"/>
  <c r="AM5" i="6" s="1"/>
  <c r="AU42" i="6"/>
  <c r="AU5" i="6" s="1"/>
  <c r="D42" i="6"/>
  <c r="D5" i="6" s="1"/>
  <c r="H42" i="6"/>
  <c r="H5" i="6" s="1"/>
  <c r="L42" i="6"/>
  <c r="L5" i="6" s="1"/>
  <c r="P42" i="6"/>
  <c r="P5" i="6" s="1"/>
  <c r="T42" i="6"/>
  <c r="T5" i="6" s="1"/>
  <c r="X42" i="6"/>
  <c r="X5" i="6" s="1"/>
  <c r="AB42" i="6"/>
  <c r="AB5" i="6" s="1"/>
  <c r="AF42" i="6"/>
  <c r="AF5" i="6" s="1"/>
  <c r="AJ42" i="6"/>
  <c r="AJ5" i="6" s="1"/>
  <c r="AN42" i="6"/>
  <c r="AN5" i="6" s="1"/>
  <c r="AR42" i="6"/>
  <c r="AR5" i="6" s="1"/>
  <c r="J42" i="6"/>
  <c r="J5" i="6" s="1"/>
  <c r="R42" i="6"/>
  <c r="R5" i="6" s="1"/>
  <c r="Z42" i="6"/>
  <c r="Z5" i="6" s="1"/>
  <c r="AH42" i="6"/>
  <c r="AH5" i="6" s="1"/>
  <c r="AP42" i="6"/>
  <c r="AP5" i="6" s="1"/>
  <c r="AT42" i="6"/>
  <c r="AT5" i="6" s="1"/>
  <c r="K42" i="6"/>
  <c r="K5" i="6" s="1"/>
  <c r="S42" i="6"/>
  <c r="S5" i="6" s="1"/>
  <c r="AA42" i="6"/>
  <c r="AA5" i="6" s="1"/>
  <c r="AI42" i="6"/>
  <c r="AI5" i="6" s="1"/>
  <c r="AQ42" i="6"/>
  <c r="AQ5" i="6" s="1"/>
  <c r="E42" i="6"/>
  <c r="E5" i="6" s="1"/>
  <c r="M42" i="6"/>
  <c r="M5" i="6" s="1"/>
  <c r="Y42" i="6"/>
  <c r="Y5" i="6" s="1"/>
  <c r="AG42" i="6"/>
  <c r="AG5" i="6" s="1"/>
  <c r="AO42" i="6"/>
  <c r="AO5" i="6" s="1"/>
  <c r="H138" i="6"/>
  <c r="H143" i="6" s="1"/>
  <c r="H28" i="6" s="1"/>
  <c r="H29" i="6" s="1"/>
  <c r="AF138" i="6"/>
  <c r="AF143" i="6" s="1"/>
  <c r="AF28" i="6" s="1"/>
  <c r="AF29" i="6" s="1"/>
  <c r="AN138" i="6"/>
  <c r="AN143" i="6" s="1"/>
  <c r="AN28" i="6" s="1"/>
  <c r="AN29" i="6" s="1"/>
  <c r="D138" i="6"/>
  <c r="D143" i="6" s="1"/>
  <c r="D28" i="6" s="1"/>
  <c r="D29" i="6" s="1"/>
  <c r="L138" i="6"/>
  <c r="L143" i="6" s="1"/>
  <c r="L28" i="6" s="1"/>
  <c r="L29" i="6" s="1"/>
  <c r="T138" i="6"/>
  <c r="T143" i="6" s="1"/>
  <c r="T28" i="6" s="1"/>
  <c r="T29" i="6" s="1"/>
  <c r="X138" i="6"/>
  <c r="X143" i="6" s="1"/>
  <c r="X28" i="6" s="1"/>
  <c r="X29" i="6" s="1"/>
  <c r="AB138" i="6"/>
  <c r="AB143" i="6" s="1"/>
  <c r="AB28" i="6" s="1"/>
  <c r="AB29" i="6" s="1"/>
  <c r="AJ138" i="6"/>
  <c r="AJ143" i="6" s="1"/>
  <c r="AJ28" i="6" s="1"/>
  <c r="AJ29" i="6" s="1"/>
  <c r="AR138" i="6"/>
  <c r="AR143" i="6" s="1"/>
  <c r="AR28" i="6" s="1"/>
  <c r="AR29" i="6" s="1"/>
  <c r="P138" i="6"/>
  <c r="P143" i="6" s="1"/>
  <c r="P28" i="6" s="1"/>
  <c r="P29" i="6" s="1"/>
  <c r="I138" i="6"/>
  <c r="I143" i="6" s="1"/>
  <c r="I28" i="6" s="1"/>
  <c r="I29" i="6" s="1"/>
  <c r="Q138" i="6"/>
  <c r="Q143" i="6" s="1"/>
  <c r="Q28" i="6" s="1"/>
  <c r="AC138" i="6"/>
  <c r="AC143" i="6" s="1"/>
  <c r="AC28" i="6" s="1"/>
  <c r="AC29" i="6" s="1"/>
  <c r="AK138" i="6"/>
  <c r="AK143" i="6" s="1"/>
  <c r="AK28" i="6" s="1"/>
  <c r="AK29" i="6" s="1"/>
  <c r="AS138" i="6"/>
  <c r="AS143" i="6" s="1"/>
  <c r="AS28" i="6" s="1"/>
  <c r="AS29" i="6" s="1"/>
  <c r="G138" i="6"/>
  <c r="G143" i="6" s="1"/>
  <c r="G28" i="6" s="1"/>
  <c r="G29" i="6" s="1"/>
  <c r="K138" i="6"/>
  <c r="K143" i="6" s="1"/>
  <c r="K28" i="6" s="1"/>
  <c r="O138" i="6"/>
  <c r="O143" i="6" s="1"/>
  <c r="O28" i="6" s="1"/>
  <c r="O29" i="6" s="1"/>
  <c r="S138" i="6"/>
  <c r="S143" i="6" s="1"/>
  <c r="S28" i="6" s="1"/>
  <c r="W138" i="6"/>
  <c r="W143" i="6" s="1"/>
  <c r="W28" i="6" s="1"/>
  <c r="W29" i="6" s="1"/>
  <c r="AA138" i="6"/>
  <c r="AA143" i="6" s="1"/>
  <c r="AA28" i="6" s="1"/>
  <c r="AE138" i="6"/>
  <c r="AE143" i="6" s="1"/>
  <c r="AE28" i="6" s="1"/>
  <c r="AE29" i="6" s="1"/>
  <c r="AI138" i="6"/>
  <c r="AI143" i="6" s="1"/>
  <c r="AI28" i="6" s="1"/>
  <c r="AM138" i="6"/>
  <c r="AM143" i="6" s="1"/>
  <c r="AM28" i="6" s="1"/>
  <c r="AM29" i="6" s="1"/>
  <c r="AQ138" i="6"/>
  <c r="AQ143" i="6" s="1"/>
  <c r="AQ28" i="6" s="1"/>
  <c r="AU138" i="6"/>
  <c r="AU143" i="6" s="1"/>
  <c r="AU28" i="6" s="1"/>
  <c r="F138" i="6"/>
  <c r="F143" i="6" s="1"/>
  <c r="F28" i="6" s="1"/>
  <c r="F29" i="6" s="1"/>
  <c r="N138" i="6"/>
  <c r="N143" i="6" s="1"/>
  <c r="N28" i="6" s="1"/>
  <c r="N29" i="6" s="1"/>
  <c r="V138" i="6"/>
  <c r="V143" i="6" s="1"/>
  <c r="V28" i="6" s="1"/>
  <c r="V29" i="6" s="1"/>
  <c r="AD138" i="6"/>
  <c r="AD143" i="6" s="1"/>
  <c r="AD28" i="6" s="1"/>
  <c r="AD29" i="6" s="1"/>
  <c r="AL138" i="6"/>
  <c r="AL143" i="6" s="1"/>
  <c r="AL28" i="6" s="1"/>
  <c r="AL29" i="6" s="1"/>
  <c r="AT138" i="6"/>
  <c r="AT143" i="6" s="1"/>
  <c r="AT28" i="6" s="1"/>
  <c r="AT29" i="6" s="1"/>
  <c r="E138" i="6"/>
  <c r="E143" i="6" s="1"/>
  <c r="E28" i="6" s="1"/>
  <c r="E29" i="6" s="1"/>
  <c r="M138" i="6"/>
  <c r="M143" i="6" s="1"/>
  <c r="M28" i="6" s="1"/>
  <c r="M29" i="6" s="1"/>
  <c r="U138" i="6"/>
  <c r="U143" i="6" s="1"/>
  <c r="U28" i="6" s="1"/>
  <c r="U29" i="6" s="1"/>
  <c r="Y138" i="6"/>
  <c r="Y143" i="6" s="1"/>
  <c r="Y28" i="6" s="1"/>
  <c r="Y29" i="6" s="1"/>
  <c r="AG138" i="6"/>
  <c r="AG143" i="6" s="1"/>
  <c r="AG28" i="6" s="1"/>
  <c r="AG29" i="6" s="1"/>
  <c r="AO138" i="6"/>
  <c r="AO143" i="6" s="1"/>
  <c r="AO28" i="6" s="1"/>
  <c r="AO29" i="6" s="1"/>
  <c r="K142" i="6"/>
  <c r="K23" i="6" s="1"/>
  <c r="S142" i="6"/>
  <c r="S23" i="6" s="1"/>
  <c r="AA142" i="6"/>
  <c r="AA23" i="6" s="1"/>
  <c r="AA29" i="6" s="1"/>
  <c r="AI142" i="6"/>
  <c r="AI23" i="6" s="1"/>
  <c r="AQ142" i="6"/>
  <c r="AQ23" i="6" s="1"/>
  <c r="J138" i="6"/>
  <c r="J143" i="6" s="1"/>
  <c r="J28" i="6" s="1"/>
  <c r="J29" i="6" s="1"/>
  <c r="R138" i="6"/>
  <c r="R143" i="6" s="1"/>
  <c r="R28" i="6" s="1"/>
  <c r="R29" i="6" s="1"/>
  <c r="Z138" i="6"/>
  <c r="Z143" i="6" s="1"/>
  <c r="Z28" i="6" s="1"/>
  <c r="Z29" i="6" s="1"/>
  <c r="AH138" i="6"/>
  <c r="AH143" i="6" s="1"/>
  <c r="AH28" i="6" s="1"/>
  <c r="AH29" i="6" s="1"/>
  <c r="AP138" i="6"/>
  <c r="AP143" i="6" s="1"/>
  <c r="AP28" i="6" s="1"/>
  <c r="AP29" i="6" s="1"/>
  <c r="L88" i="6"/>
  <c r="L93" i="6" s="1"/>
  <c r="L19" i="6" s="1"/>
  <c r="AB88" i="6"/>
  <c r="AB93" i="6" s="1"/>
  <c r="AB19" i="6" s="1"/>
  <c r="AJ88" i="6"/>
  <c r="AJ93" i="6" s="1"/>
  <c r="AJ19" i="6" s="1"/>
  <c r="D88" i="6"/>
  <c r="D93" i="6" s="1"/>
  <c r="D19" i="6" s="1"/>
  <c r="T88" i="6"/>
  <c r="T93" i="6" s="1"/>
  <c r="T19" i="6" s="1"/>
  <c r="AR88" i="6"/>
  <c r="AR93" i="6" s="1"/>
  <c r="AR19" i="6" s="1"/>
  <c r="P88" i="6"/>
  <c r="P93" i="6" s="1"/>
  <c r="P19" i="6" s="1"/>
  <c r="H88" i="6"/>
  <c r="H93" i="6" s="1"/>
  <c r="H19" i="6" s="1"/>
  <c r="X88" i="6"/>
  <c r="X93" i="6" s="1"/>
  <c r="X19" i="6" s="1"/>
  <c r="AF88" i="6"/>
  <c r="AF93" i="6" s="1"/>
  <c r="AF19" i="6" s="1"/>
  <c r="AN88" i="6"/>
  <c r="AN93" i="6" s="1"/>
  <c r="AN19" i="6" s="1"/>
  <c r="K88" i="6"/>
  <c r="K93" i="6" s="1"/>
  <c r="K19" i="6" s="1"/>
  <c r="S88" i="6"/>
  <c r="S93" i="6" s="1"/>
  <c r="S19" i="6" s="1"/>
  <c r="AA88" i="6"/>
  <c r="AA93" i="6" s="1"/>
  <c r="AA19" i="6" s="1"/>
  <c r="AI88" i="6"/>
  <c r="AI93" i="6" s="1"/>
  <c r="AI19" i="6" s="1"/>
  <c r="E38" i="6"/>
  <c r="E43" i="6" s="1"/>
  <c r="E10" i="6" s="1"/>
  <c r="M38" i="6"/>
  <c r="M43" i="6" s="1"/>
  <c r="M10" i="6" s="1"/>
  <c r="U38" i="6"/>
  <c r="U43" i="6" s="1"/>
  <c r="U10" i="6" s="1"/>
  <c r="AC38" i="6"/>
  <c r="AC43" i="6" s="1"/>
  <c r="AC10" i="6" s="1"/>
  <c r="AK38" i="6"/>
  <c r="AK43" i="6" s="1"/>
  <c r="AK10" i="6" s="1"/>
  <c r="AS38" i="6"/>
  <c r="AS43" i="6" s="1"/>
  <c r="AS10" i="6" s="1"/>
  <c r="F38" i="6"/>
  <c r="F43" i="6" s="1"/>
  <c r="F10" i="6" s="1"/>
  <c r="J38" i="6"/>
  <c r="J43" i="6" s="1"/>
  <c r="J10" i="6" s="1"/>
  <c r="N38" i="6"/>
  <c r="N43" i="6" s="1"/>
  <c r="N10" i="6" s="1"/>
  <c r="R38" i="6"/>
  <c r="R43" i="6" s="1"/>
  <c r="R10" i="6" s="1"/>
  <c r="V38" i="6"/>
  <c r="V43" i="6" s="1"/>
  <c r="V10" i="6" s="1"/>
  <c r="Z38" i="6"/>
  <c r="Z43" i="6" s="1"/>
  <c r="Z10" i="6" s="1"/>
  <c r="AD38" i="6"/>
  <c r="AD43" i="6" s="1"/>
  <c r="AD10" i="6" s="1"/>
  <c r="AH38" i="6"/>
  <c r="AH43" i="6" s="1"/>
  <c r="AH10" i="6" s="1"/>
  <c r="AL38" i="6"/>
  <c r="AL43" i="6" s="1"/>
  <c r="AL10" i="6" s="1"/>
  <c r="AP38" i="6"/>
  <c r="AP43" i="6" s="1"/>
  <c r="AP10" i="6" s="1"/>
  <c r="AT38" i="6"/>
  <c r="AT43" i="6" s="1"/>
  <c r="AT10" i="6" s="1"/>
  <c r="I88" i="6"/>
  <c r="I93" i="6" s="1"/>
  <c r="I19" i="6" s="1"/>
  <c r="Q88" i="6"/>
  <c r="Q93" i="6" s="1"/>
  <c r="Q19" i="6" s="1"/>
  <c r="Y88" i="6"/>
  <c r="Y93" i="6" s="1"/>
  <c r="Y19" i="6" s="1"/>
  <c r="AG88" i="6"/>
  <c r="AG93" i="6" s="1"/>
  <c r="AG19" i="6" s="1"/>
  <c r="AO88" i="6"/>
  <c r="AO93" i="6" s="1"/>
  <c r="AO19" i="6" s="1"/>
  <c r="I38" i="6"/>
  <c r="I43" i="6" s="1"/>
  <c r="I10" i="6" s="1"/>
  <c r="Q38" i="6"/>
  <c r="Q43" i="6" s="1"/>
  <c r="Q10" i="6" s="1"/>
  <c r="Y38" i="6"/>
  <c r="Y43" i="6" s="1"/>
  <c r="Y10" i="6" s="1"/>
  <c r="AG38" i="6"/>
  <c r="AG43" i="6" s="1"/>
  <c r="AG10" i="6" s="1"/>
  <c r="AO38" i="6"/>
  <c r="AO43" i="6" s="1"/>
  <c r="AO10" i="6" s="1"/>
  <c r="AU88" i="6"/>
  <c r="AU93" i="6" s="1"/>
  <c r="AU19" i="6" s="1"/>
  <c r="K38" i="6"/>
  <c r="K43" i="6" s="1"/>
  <c r="K10" i="6" s="1"/>
  <c r="S38" i="6"/>
  <c r="S43" i="6" s="1"/>
  <c r="S10" i="6" s="1"/>
  <c r="AA38" i="6"/>
  <c r="AA43" i="6" s="1"/>
  <c r="AA10" i="6" s="1"/>
  <c r="AI38" i="6"/>
  <c r="AI43" i="6" s="1"/>
  <c r="AI10" i="6" s="1"/>
  <c r="AQ38" i="6"/>
  <c r="AQ43" i="6" s="1"/>
  <c r="AQ10" i="6" s="1"/>
  <c r="D38" i="6"/>
  <c r="D43" i="6" s="1"/>
  <c r="D10" i="6" s="1"/>
  <c r="L38" i="6"/>
  <c r="L43" i="6" s="1"/>
  <c r="L10" i="6" s="1"/>
  <c r="T38" i="6"/>
  <c r="T43" i="6" s="1"/>
  <c r="T10" i="6" s="1"/>
  <c r="AB38" i="6"/>
  <c r="AB43" i="6" s="1"/>
  <c r="AB10" i="6" s="1"/>
  <c r="AJ38" i="6"/>
  <c r="AJ43" i="6" s="1"/>
  <c r="AJ10" i="6" s="1"/>
  <c r="AR38" i="6"/>
  <c r="AR43" i="6" s="1"/>
  <c r="AR10" i="6" s="1"/>
  <c r="F88" i="6"/>
  <c r="F93" i="6" s="1"/>
  <c r="F19" i="6" s="1"/>
  <c r="N88" i="6"/>
  <c r="N93" i="6" s="1"/>
  <c r="N19" i="6" s="1"/>
  <c r="V88" i="6"/>
  <c r="V93" i="6" s="1"/>
  <c r="V19" i="6" s="1"/>
  <c r="AD88" i="6"/>
  <c r="AD93" i="6" s="1"/>
  <c r="AD19" i="6" s="1"/>
  <c r="AL88" i="6"/>
  <c r="AL93" i="6" s="1"/>
  <c r="AL19" i="6" s="1"/>
  <c r="AT88" i="6"/>
  <c r="AT93" i="6" s="1"/>
  <c r="AT19" i="6" s="1"/>
  <c r="G38" i="6"/>
  <c r="G43" i="6" s="1"/>
  <c r="G10" i="6" s="1"/>
  <c r="O38" i="6"/>
  <c r="O43" i="6" s="1"/>
  <c r="O10" i="6" s="1"/>
  <c r="W38" i="6"/>
  <c r="W43" i="6" s="1"/>
  <c r="W10" i="6" s="1"/>
  <c r="AE38" i="6"/>
  <c r="AE43" i="6" s="1"/>
  <c r="AE10" i="6" s="1"/>
  <c r="AM38" i="6"/>
  <c r="AM43" i="6" s="1"/>
  <c r="AM10" i="6" s="1"/>
  <c r="AU38" i="6"/>
  <c r="AU43" i="6" s="1"/>
  <c r="AU10" i="6" s="1"/>
  <c r="E88" i="6"/>
  <c r="E93" i="6" s="1"/>
  <c r="E19" i="6" s="1"/>
  <c r="M88" i="6"/>
  <c r="M93" i="6" s="1"/>
  <c r="M19" i="6" s="1"/>
  <c r="U88" i="6"/>
  <c r="U93" i="6" s="1"/>
  <c r="U19" i="6" s="1"/>
  <c r="AC88" i="6"/>
  <c r="AC93" i="6" s="1"/>
  <c r="AC19" i="6" s="1"/>
  <c r="AK88" i="6"/>
  <c r="AK93" i="6" s="1"/>
  <c r="AK19" i="6" s="1"/>
  <c r="AS88" i="6"/>
  <c r="AS93" i="6" s="1"/>
  <c r="AS19" i="6" s="1"/>
  <c r="I5" i="6"/>
  <c r="Q5" i="6"/>
  <c r="U5" i="6"/>
  <c r="AC5" i="6"/>
  <c r="AK5" i="6"/>
  <c r="AS5" i="6"/>
  <c r="G14" i="6"/>
  <c r="O14" i="6"/>
  <c r="W14" i="6"/>
  <c r="AE14" i="6"/>
  <c r="AM14" i="6"/>
  <c r="AQ14" i="6"/>
  <c r="H38" i="6"/>
  <c r="H43" i="6" s="1"/>
  <c r="H10" i="6" s="1"/>
  <c r="P38" i="6"/>
  <c r="P43" i="6" s="1"/>
  <c r="P10" i="6" s="1"/>
  <c r="X38" i="6"/>
  <c r="X43" i="6" s="1"/>
  <c r="X10" i="6" s="1"/>
  <c r="AF38" i="6"/>
  <c r="AF43" i="6" s="1"/>
  <c r="AF10" i="6" s="1"/>
  <c r="AN38" i="6"/>
  <c r="AN43" i="6" s="1"/>
  <c r="AN10" i="6" s="1"/>
  <c r="J88" i="6"/>
  <c r="J93" i="6" s="1"/>
  <c r="J19" i="6" s="1"/>
  <c r="R88" i="6"/>
  <c r="R93" i="6" s="1"/>
  <c r="R19" i="6" s="1"/>
  <c r="Z88" i="6"/>
  <c r="Z93" i="6" s="1"/>
  <c r="Z19" i="6" s="1"/>
  <c r="AH88" i="6"/>
  <c r="AH93" i="6" s="1"/>
  <c r="AH19" i="6" s="1"/>
  <c r="AP88" i="6"/>
  <c r="AP93" i="6" s="1"/>
  <c r="AP19" i="6" s="1"/>
  <c r="I11" i="6" l="1"/>
  <c r="G1" i="6"/>
  <c r="AO20" i="6"/>
  <c r="H11" i="6"/>
  <c r="AG11" i="6"/>
  <c r="S20" i="6"/>
  <c r="T20" i="6"/>
  <c r="V11" i="6"/>
  <c r="AC144" i="6"/>
  <c r="AN11" i="6"/>
  <c r="M11" i="6"/>
  <c r="AF11" i="6"/>
  <c r="AP11" i="6"/>
  <c r="V20" i="6"/>
  <c r="I20" i="6"/>
  <c r="AE11" i="6"/>
  <c r="N20" i="6"/>
  <c r="K11" i="6"/>
  <c r="D20" i="6"/>
  <c r="AB139" i="6"/>
  <c r="X11" i="6"/>
  <c r="AK20" i="6"/>
  <c r="E20" i="6"/>
  <c r="AL20" i="6"/>
  <c r="F20" i="6"/>
  <c r="Y20" i="6"/>
  <c r="Z11" i="6"/>
  <c r="J11" i="6"/>
  <c r="AI20" i="6"/>
  <c r="P20" i="6"/>
  <c r="AJ20" i="6"/>
  <c r="U20" i="6"/>
  <c r="AT20" i="6"/>
  <c r="AQ11" i="6"/>
  <c r="P11" i="6"/>
  <c r="O11" i="6"/>
  <c r="AD20" i="6"/>
  <c r="AA11" i="6"/>
  <c r="AL11" i="6"/>
  <c r="F11" i="6"/>
  <c r="AF20" i="6"/>
  <c r="Z20" i="6"/>
  <c r="AS20" i="6"/>
  <c r="X20" i="6"/>
  <c r="AB20" i="6"/>
  <c r="R20" i="6"/>
  <c r="AG20" i="6"/>
  <c r="AP20" i="6"/>
  <c r="J20" i="6"/>
  <c r="AC20" i="6"/>
  <c r="AA20" i="6"/>
  <c r="AN20" i="6"/>
  <c r="M20" i="6"/>
  <c r="K20" i="6"/>
  <c r="AR20" i="6"/>
  <c r="H20" i="6"/>
  <c r="L20" i="6"/>
  <c r="AH20" i="6"/>
  <c r="G11" i="6"/>
  <c r="L11" i="6"/>
  <c r="W11" i="6"/>
  <c r="AJ11" i="6"/>
  <c r="D11" i="6"/>
  <c r="AH11" i="6"/>
  <c r="R11" i="6"/>
  <c r="AM11" i="6"/>
  <c r="T11" i="6"/>
  <c r="AR11" i="6"/>
  <c r="AI11" i="6"/>
  <c r="Y11" i="6"/>
  <c r="E11" i="6"/>
  <c r="AB11" i="6"/>
  <c r="S11" i="6"/>
  <c r="AO11" i="6"/>
  <c r="AT11" i="6"/>
  <c r="AD11" i="6"/>
  <c r="N11" i="6"/>
  <c r="AC11" i="6"/>
  <c r="AS11" i="6"/>
  <c r="Q20" i="6"/>
  <c r="AU20" i="6"/>
  <c r="S29" i="6"/>
  <c r="AI29" i="6"/>
  <c r="AU29" i="6"/>
  <c r="AQ29" i="6"/>
  <c r="K29" i="6"/>
  <c r="Q29" i="6"/>
  <c r="AK11" i="6"/>
  <c r="U11" i="6"/>
  <c r="Q11" i="6"/>
  <c r="AU11" i="6"/>
  <c r="W88" i="6"/>
  <c r="W93" i="6" s="1"/>
  <c r="W19" i="6" s="1"/>
  <c r="W20" i="6" s="1"/>
  <c r="AJ44" i="6"/>
  <c r="AA44" i="6"/>
  <c r="R44" i="6"/>
  <c r="Z144" i="6"/>
  <c r="AE144" i="6"/>
  <c r="AN144" i="6"/>
  <c r="AN44" i="6"/>
  <c r="AE88" i="6"/>
  <c r="AE93" i="6" s="1"/>
  <c r="AE19" i="6" s="1"/>
  <c r="AE20" i="6" s="1"/>
  <c r="AE44" i="6"/>
  <c r="L44" i="6"/>
  <c r="AL44" i="6"/>
  <c r="AH144" i="6"/>
  <c r="AG144" i="6"/>
  <c r="AL144" i="6"/>
  <c r="P44" i="6"/>
  <c r="AM88" i="6"/>
  <c r="AM93" i="6" s="1"/>
  <c r="AM19" i="6" s="1"/>
  <c r="AM20" i="6" s="1"/>
  <c r="G88" i="6"/>
  <c r="G93" i="6" s="1"/>
  <c r="G19" i="6" s="1"/>
  <c r="G20" i="6" s="1"/>
  <c r="AM44" i="6"/>
  <c r="G44" i="6"/>
  <c r="T44" i="6"/>
  <c r="AQ44" i="6"/>
  <c r="K44" i="6"/>
  <c r="AG44" i="6"/>
  <c r="AP44" i="6"/>
  <c r="Z44" i="6"/>
  <c r="J44" i="6"/>
  <c r="M44" i="6"/>
  <c r="AP144" i="6"/>
  <c r="J144" i="6"/>
  <c r="AO144" i="6"/>
  <c r="M144" i="6"/>
  <c r="AT144" i="6"/>
  <c r="N144" i="6"/>
  <c r="AM144" i="6"/>
  <c r="W144" i="6"/>
  <c r="G144" i="6"/>
  <c r="AK144" i="6"/>
  <c r="AJ144" i="6"/>
  <c r="L144" i="6"/>
  <c r="H144" i="6"/>
  <c r="D144" i="6"/>
  <c r="AF44" i="6"/>
  <c r="W44" i="6"/>
  <c r="D44" i="6"/>
  <c r="AH44" i="6"/>
  <c r="Y144" i="6"/>
  <c r="AD144" i="6"/>
  <c r="AU144" i="6"/>
  <c r="O144" i="6"/>
  <c r="Q144" i="6"/>
  <c r="X144" i="6"/>
  <c r="H44" i="6"/>
  <c r="AR44" i="6"/>
  <c r="AI44" i="6"/>
  <c r="Y44" i="6"/>
  <c r="V44" i="6"/>
  <c r="F44" i="6"/>
  <c r="E44" i="6"/>
  <c r="S144" i="6"/>
  <c r="E144" i="6"/>
  <c r="F144" i="6"/>
  <c r="P144" i="6"/>
  <c r="X44" i="6"/>
  <c r="AQ88" i="6"/>
  <c r="AQ93" i="6" s="1"/>
  <c r="AQ19" i="6" s="1"/>
  <c r="AQ20" i="6" s="1"/>
  <c r="O88" i="6"/>
  <c r="O93" i="6" s="1"/>
  <c r="O19" i="6" s="1"/>
  <c r="O20" i="6" s="1"/>
  <c r="AU44" i="6"/>
  <c r="O44" i="6"/>
  <c r="AB44" i="6"/>
  <c r="S44" i="6"/>
  <c r="AO44" i="6"/>
  <c r="AT44" i="6"/>
  <c r="AD44" i="6"/>
  <c r="N44" i="6"/>
  <c r="R144" i="6"/>
  <c r="U144" i="6"/>
  <c r="V144" i="6"/>
  <c r="AS144" i="6"/>
  <c r="I144" i="6"/>
  <c r="AR144" i="6"/>
  <c r="T144" i="6"/>
  <c r="AF144" i="6"/>
  <c r="P139" i="6"/>
  <c r="D139" i="6"/>
  <c r="AB144" i="6"/>
  <c r="AC44" i="6"/>
  <c r="AJ139" i="6"/>
  <c r="AL39" i="6"/>
  <c r="Q139" i="6"/>
  <c r="F39" i="6"/>
  <c r="AK44" i="6"/>
  <c r="E39" i="6"/>
  <c r="I139" i="6"/>
  <c r="AK39" i="6"/>
  <c r="AN139" i="6"/>
  <c r="O139" i="6"/>
  <c r="AO39" i="6"/>
  <c r="H139" i="6"/>
  <c r="AE139" i="6"/>
  <c r="AR139" i="6"/>
  <c r="AF139" i="6"/>
  <c r="AT139" i="6"/>
  <c r="AG39" i="6"/>
  <c r="X139" i="6"/>
  <c r="AA144" i="6"/>
  <c r="AS139" i="6"/>
  <c r="AU139" i="6"/>
  <c r="AK139" i="6"/>
  <c r="L139" i="6"/>
  <c r="T139" i="6"/>
  <c r="AG139" i="6"/>
  <c r="AC139" i="6"/>
  <c r="N139" i="6"/>
  <c r="AI139" i="6"/>
  <c r="AI144" i="6"/>
  <c r="AO139" i="6"/>
  <c r="J139" i="6"/>
  <c r="AQ139" i="6"/>
  <c r="AQ144" i="6"/>
  <c r="K144" i="6"/>
  <c r="Z139" i="6"/>
  <c r="E139" i="6"/>
  <c r="S139" i="6"/>
  <c r="AM139" i="6"/>
  <c r="G139" i="6"/>
  <c r="K139" i="6"/>
  <c r="W139" i="6"/>
  <c r="AP139" i="6"/>
  <c r="M139" i="6"/>
  <c r="AA139" i="6"/>
  <c r="AD139" i="6"/>
  <c r="AH139" i="6"/>
  <c r="R139" i="6"/>
  <c r="U139" i="6"/>
  <c r="AL139" i="6"/>
  <c r="V139" i="6"/>
  <c r="F139" i="6"/>
  <c r="Y139" i="6"/>
  <c r="AC39" i="6"/>
  <c r="N39" i="6"/>
  <c r="Y39" i="6"/>
  <c r="AE39" i="6"/>
  <c r="I44" i="6"/>
  <c r="AI39" i="6"/>
  <c r="AH39" i="6"/>
  <c r="V39" i="6"/>
  <c r="K39" i="6"/>
  <c r="R39" i="6"/>
  <c r="I39" i="6"/>
  <c r="AT39" i="6"/>
  <c r="J39" i="6"/>
  <c r="Q39" i="6"/>
  <c r="W39" i="6"/>
  <c r="AR39" i="6"/>
  <c r="Q44" i="6"/>
  <c r="AP39" i="6"/>
  <c r="U44" i="6"/>
  <c r="AQ39" i="6"/>
  <c r="S39" i="6"/>
  <c r="AS39" i="6"/>
  <c r="AD39" i="6"/>
  <c r="AS44" i="6"/>
  <c r="M39" i="6"/>
  <c r="U39" i="6"/>
  <c r="P39" i="6"/>
  <c r="AA39" i="6"/>
  <c r="Z39" i="6"/>
  <c r="L39" i="6"/>
  <c r="AM39" i="6"/>
  <c r="G39" i="6"/>
  <c r="AJ39" i="6"/>
  <c r="T39" i="6"/>
  <c r="D39" i="6"/>
  <c r="AB39" i="6"/>
  <c r="AF39" i="6"/>
  <c r="AU39" i="6"/>
  <c r="O39" i="6"/>
  <c r="AN39" i="6"/>
  <c r="X39" i="6"/>
  <c r="H39" i="6"/>
  <c r="H1" i="6" l="1"/>
  <c r="I1" i="6" l="1"/>
  <c r="AF89" i="6"/>
  <c r="AF94" i="6" s="1"/>
  <c r="X89" i="6"/>
  <c r="X94" i="6" s="1"/>
  <c r="Y89" i="6"/>
  <c r="Y94" i="6" s="1"/>
  <c r="AM89" i="6"/>
  <c r="AM94" i="6" s="1"/>
  <c r="AR89" i="6"/>
  <c r="AR94" i="6" s="1"/>
  <c r="AA89" i="6"/>
  <c r="AA94" i="6" s="1"/>
  <c r="M89" i="6"/>
  <c r="M94" i="6" s="1"/>
  <c r="AO89" i="6"/>
  <c r="AO94" i="6" s="1"/>
  <c r="H89" i="6"/>
  <c r="H94" i="6" s="1"/>
  <c r="AC89" i="6"/>
  <c r="AC94" i="6" s="1"/>
  <c r="I89" i="6"/>
  <c r="I94" i="6" s="1"/>
  <c r="E89" i="6"/>
  <c r="E94" i="6" s="1"/>
  <c r="W89" i="6"/>
  <c r="W94" i="6" s="1"/>
  <c r="P89" i="6"/>
  <c r="P94" i="6" s="1"/>
  <c r="AE89" i="6"/>
  <c r="AE94" i="6" s="1"/>
  <c r="Q89" i="6"/>
  <c r="Q94" i="6" s="1"/>
  <c r="R89" i="6"/>
  <c r="R94" i="6" s="1"/>
  <c r="L89" i="6"/>
  <c r="L94" i="6" s="1"/>
  <c r="AI89" i="6"/>
  <c r="AI94" i="6" s="1"/>
  <c r="AH89" i="6"/>
  <c r="AH94" i="6" s="1"/>
  <c r="AB89" i="6"/>
  <c r="AB94" i="6" s="1"/>
  <c r="F89" i="6"/>
  <c r="F94" i="6" s="1"/>
  <c r="Z89" i="6"/>
  <c r="Z94" i="6" s="1"/>
  <c r="AQ89" i="6"/>
  <c r="AQ94" i="6" s="1"/>
  <c r="AP89" i="6"/>
  <c r="AP94" i="6" s="1"/>
  <c r="AL89" i="6"/>
  <c r="AL94" i="6" s="1"/>
  <c r="AD89" i="6"/>
  <c r="AD94" i="6" s="1"/>
  <c r="AN89" i="6"/>
  <c r="AN94" i="6" s="1"/>
  <c r="AT89" i="6"/>
  <c r="AT94" i="6" s="1"/>
  <c r="J89" i="6"/>
  <c r="J94" i="6" s="1"/>
  <c r="AJ89" i="6"/>
  <c r="AJ94" i="6" s="1"/>
  <c r="O89" i="6"/>
  <c r="O94" i="6" s="1"/>
  <c r="AG89" i="6"/>
  <c r="AG94" i="6" s="1"/>
  <c r="AS94" i="6"/>
  <c r="AS89" i="6"/>
  <c r="T89" i="6"/>
  <c r="T94" i="6" s="1"/>
  <c r="U89" i="6"/>
  <c r="U94" i="6" s="1"/>
  <c r="AK89" i="6"/>
  <c r="AK94" i="6" s="1"/>
  <c r="S89" i="6"/>
  <c r="S94" i="6" s="1"/>
  <c r="AU89" i="6"/>
  <c r="AU94" i="6" s="1"/>
  <c r="K89" i="6"/>
  <c r="K94" i="6" s="1"/>
  <c r="N89" i="6"/>
  <c r="N94" i="6" s="1"/>
  <c r="D89" i="6"/>
  <c r="D94" i="6" s="1"/>
  <c r="G94" i="6"/>
  <c r="G89" i="6"/>
  <c r="V89" i="6"/>
  <c r="V94" i="6"/>
  <c r="J1" i="6" l="1"/>
  <c r="K1" i="6" l="1"/>
  <c r="L1" i="6" l="1"/>
  <c r="M1" i="6" l="1"/>
  <c r="N1" i="6" l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AG1" i="6" s="1"/>
  <c r="AH1" i="6" s="1"/>
  <c r="AI1" i="6" s="1"/>
  <c r="AJ1" i="6" s="1"/>
  <c r="AK1" i="6" s="1"/>
  <c r="AL1" i="6" s="1"/>
  <c r="AM1" i="6" s="1"/>
  <c r="AN1" i="6" s="1"/>
  <c r="AO1" i="6" s="1"/>
  <c r="AP1" i="6" s="1"/>
  <c r="AQ1" i="6" s="1"/>
  <c r="AR1" i="6" s="1"/>
  <c r="AS1" i="6" s="1"/>
  <c r="AT1" i="6" s="1"/>
  <c r="AU1" i="6" s="1"/>
  <c r="C25" i="7"/>
  <c r="C13" i="7" s="1"/>
  <c r="L21" i="7" l="1"/>
  <c r="E24" i="7"/>
  <c r="M24" i="7"/>
  <c r="M19" i="7"/>
  <c r="D22" i="7"/>
  <c r="K23" i="7"/>
  <c r="K11" i="7" s="1"/>
  <c r="C18" i="7"/>
  <c r="C6" i="7" s="1"/>
  <c r="L18" i="7"/>
  <c r="M23" i="7"/>
  <c r="K18" i="7"/>
  <c r="K6" i="7" s="1"/>
  <c r="L22" i="7"/>
  <c r="D19" i="7"/>
  <c r="E18" i="7"/>
  <c r="C23" i="7"/>
  <c r="C11" i="7" s="1"/>
  <c r="E22" i="7"/>
  <c r="M22" i="7"/>
  <c r="K19" i="7"/>
  <c r="K7" i="7" s="1"/>
  <c r="L23" i="7"/>
  <c r="L11" i="7" s="1"/>
  <c r="C19" i="7"/>
  <c r="C7" i="7" s="1"/>
  <c r="M18" i="7"/>
  <c r="L19" i="7"/>
  <c r="L7" i="7" s="1"/>
  <c r="E19" i="7"/>
  <c r="D18" i="7"/>
  <c r="D6" i="7" s="1"/>
  <c r="D20" i="7"/>
  <c r="E21" i="7"/>
  <c r="K20" i="7"/>
  <c r="K8" i="7" s="1"/>
  <c r="M25" i="7"/>
  <c r="E25" i="7"/>
  <c r="E13" i="7" s="1"/>
  <c r="M20" i="7"/>
  <c r="C20" i="7"/>
  <c r="C8" i="7" s="1"/>
  <c r="K25" i="7"/>
  <c r="K13" i="7" s="1"/>
  <c r="D25" i="7"/>
  <c r="D13" i="7" s="1"/>
  <c r="K22" i="7"/>
  <c r="K10" i="7" s="1"/>
  <c r="D23" i="7"/>
  <c r="D11" i="7" s="1"/>
  <c r="L24" i="7"/>
  <c r="E20" i="7"/>
  <c r="K21" i="7"/>
  <c r="K9" i="7" s="1"/>
  <c r="D24" i="7"/>
  <c r="K24" i="7"/>
  <c r="K12" i="7" s="1"/>
  <c r="M21" i="7"/>
  <c r="E23" i="7"/>
  <c r="C22" i="7"/>
  <c r="C10" i="7" s="1"/>
  <c r="L25" i="7"/>
  <c r="L13" i="7" s="1"/>
  <c r="D21" i="7"/>
  <c r="L20" i="7"/>
  <c r="C24" i="7"/>
  <c r="C12" i="7" s="1"/>
  <c r="C21" i="7"/>
  <c r="C9" i="7" s="1"/>
  <c r="E10" i="7" l="1"/>
  <c r="P10" i="7" s="1"/>
  <c r="L10" i="7"/>
  <c r="O6" i="7"/>
  <c r="R11" i="7"/>
  <c r="O13" i="7"/>
  <c r="P13" i="7"/>
  <c r="R13" i="7"/>
  <c r="O11" i="7"/>
  <c r="R7" i="7"/>
  <c r="D9" i="7"/>
  <c r="M9" i="7"/>
  <c r="E8" i="7"/>
  <c r="D8" i="7"/>
  <c r="M6" i="7"/>
  <c r="M10" i="7"/>
  <c r="D7" i="7"/>
  <c r="L6" i="7"/>
  <c r="M7" i="7"/>
  <c r="L8" i="7"/>
  <c r="E11" i="7"/>
  <c r="M8" i="7"/>
  <c r="M11" i="7"/>
  <c r="L12" i="7"/>
  <c r="M13" i="7"/>
  <c r="M12" i="7"/>
  <c r="D12" i="7"/>
  <c r="E7" i="7"/>
  <c r="L9" i="7"/>
  <c r="E9" i="7"/>
  <c r="E6" i="7"/>
  <c r="D10" i="7"/>
  <c r="E12" i="7"/>
  <c r="R10" i="7" l="1"/>
  <c r="O12" i="7"/>
  <c r="S6" i="7"/>
  <c r="O10" i="7"/>
  <c r="P7" i="7"/>
  <c r="R12" i="7"/>
  <c r="R8" i="7"/>
  <c r="S10" i="7"/>
  <c r="S9" i="7"/>
  <c r="P6" i="7"/>
  <c r="S11" i="7"/>
  <c r="S7" i="7"/>
  <c r="O9" i="7"/>
  <c r="P9" i="7"/>
  <c r="S12" i="7"/>
  <c r="S8" i="7"/>
  <c r="R6" i="7"/>
  <c r="O8" i="7"/>
  <c r="P12" i="7"/>
  <c r="R9" i="7"/>
  <c r="S13" i="7"/>
  <c r="P11" i="7"/>
  <c r="O7" i="7"/>
  <c r="P8" i="7"/>
</calcChain>
</file>

<file path=xl/sharedStrings.xml><?xml version="1.0" encoding="utf-8"?>
<sst xmlns="http://schemas.openxmlformats.org/spreadsheetml/2006/main" count="276" uniqueCount="103">
  <si>
    <t>Chart summary details</t>
  </si>
  <si>
    <t>Chart title:</t>
  </si>
  <si>
    <t>Alternate chart titles:</t>
  </si>
  <si>
    <t>Contact:</t>
  </si>
  <si>
    <t>Phone:</t>
  </si>
  <si>
    <t>Unit:</t>
  </si>
  <si>
    <t>Alternate contact:</t>
  </si>
  <si>
    <t>Chart last updated:</t>
  </si>
  <si>
    <t>Data last updated:</t>
  </si>
  <si>
    <t>Data sources:</t>
  </si>
  <si>
    <t>Chart current until:</t>
  </si>
  <si>
    <t>Upcoming data releases:</t>
  </si>
  <si>
    <t>Chart versions:</t>
  </si>
  <si>
    <t>Recent uses:</t>
  </si>
  <si>
    <t>Published footnotes/source:</t>
  </si>
  <si>
    <t>Notes:</t>
  </si>
  <si>
    <t>Ref</t>
  </si>
  <si>
    <t>Electricity</t>
  </si>
  <si>
    <t>Transport</t>
  </si>
  <si>
    <t>Agriculture</t>
  </si>
  <si>
    <t>energy intensive</t>
  </si>
  <si>
    <t>LUCF</t>
  </si>
  <si>
    <t>Other</t>
  </si>
  <si>
    <t>Total</t>
  </si>
  <si>
    <t>%</t>
  </si>
  <si>
    <t>Mining</t>
  </si>
  <si>
    <t>Gt CO2e</t>
  </si>
  <si>
    <t>Per cent</t>
  </si>
  <si>
    <t>REFERENCE</t>
  </si>
  <si>
    <t>Transport (not incl pc to priv)</t>
  </si>
  <si>
    <t>Energy intensive</t>
  </si>
  <si>
    <t>trans incl pc to priv</t>
  </si>
  <si>
    <t>other not incl pc to priv</t>
  </si>
  <si>
    <t>1 COL</t>
  </si>
  <si>
    <t>2 OIL</t>
  </si>
  <si>
    <t>3 GAS</t>
  </si>
  <si>
    <t>4 P_C</t>
  </si>
  <si>
    <t>5 ELY</t>
  </si>
  <si>
    <t>6 I_S</t>
  </si>
  <si>
    <t>7 NFM</t>
  </si>
  <si>
    <t>8 CRP</t>
  </si>
  <si>
    <t>9 OMN</t>
  </si>
  <si>
    <t>10 NMM</t>
  </si>
  <si>
    <t>11 MANU</t>
  </si>
  <si>
    <t>12 OTP</t>
  </si>
  <si>
    <t>13 WTP</t>
  </si>
  <si>
    <t>14 ATP</t>
  </si>
  <si>
    <t>15 CROPS</t>
  </si>
  <si>
    <t>16 LSTK</t>
  </si>
  <si>
    <t>17 FISHNCHI</t>
  </si>
  <si>
    <t>18 FOOD</t>
  </si>
  <si>
    <t>19 SVCE</t>
  </si>
  <si>
    <t>20 CGDS</t>
  </si>
  <si>
    <t>21 priv</t>
  </si>
  <si>
    <t>22 gov</t>
  </si>
  <si>
    <t>23 hgwp</t>
  </si>
  <si>
    <t>Total excl LUCF and WASTE</t>
  </si>
  <si>
    <t>Total Excl LUCF</t>
  </si>
  <si>
    <t>POLICY 550</t>
  </si>
  <si>
    <t>POLICY 450</t>
  </si>
  <si>
    <t>REFERENCE AGG emis</t>
  </si>
  <si>
    <t>550 AGG emis</t>
  </si>
  <si>
    <t>450 AGG emis</t>
  </si>
  <si>
    <t>source:</t>
  </si>
  <si>
    <t>BAU emissions</t>
  </si>
  <si>
    <t>REFERENCE p_c to priv</t>
  </si>
  <si>
    <t>BAU LUCF</t>
  </si>
  <si>
    <t>BAU emissions (excl LUCF, waste)</t>
  </si>
  <si>
    <t>550 p_c to priv</t>
  </si>
  <si>
    <t>550 emissions (excl LUCF, waste)</t>
  </si>
  <si>
    <t>550 LUCF</t>
  </si>
  <si>
    <t>550 emissions</t>
  </si>
  <si>
    <t>450 p_c to priv</t>
  </si>
  <si>
    <t>450 emissions (excl LUCF, waste)</t>
  </si>
  <si>
    <t>450 LUCF</t>
  </si>
  <si>
    <t>450 emissions</t>
  </si>
  <si>
    <t>Baseline</t>
  </si>
  <si>
    <r>
      <t>Gt 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-e</t>
    </r>
  </si>
  <si>
    <t>HLOOKUP($C$16,Data!$D$1:$BA$29,ROW(Data!D4),FALSE)</t>
  </si>
  <si>
    <r>
      <t>Energy-intensive</t>
    </r>
    <r>
      <rPr>
        <vertAlign val="superscript"/>
        <sz val="8"/>
        <rFont val="Arial"/>
        <family val="2"/>
      </rPr>
      <t>(a)</t>
    </r>
  </si>
  <si>
    <r>
      <t>Other</t>
    </r>
    <r>
      <rPr>
        <vertAlign val="superscript"/>
        <sz val="8"/>
        <rFont val="Arial"/>
        <family val="2"/>
      </rPr>
      <t>(b)</t>
    </r>
  </si>
  <si>
    <t>upd 07/08/13</t>
  </si>
  <si>
    <t>Cedric Hodges</t>
  </si>
  <si>
    <t>x2931</t>
  </si>
  <si>
    <t>Wallace Stark</t>
  </si>
  <si>
    <t>x3680</t>
  </si>
  <si>
    <t>GTEM Emissions AALL, AAL2</t>
  </si>
  <si>
    <t>n/a</t>
  </si>
  <si>
    <t>Medium global</t>
  </si>
  <si>
    <t>action scenario</t>
  </si>
  <si>
    <t>Ambitious global</t>
  </si>
  <si>
    <t>Global emissions by sector</t>
  </si>
  <si>
    <t>Land use, land-use change and forestry</t>
  </si>
  <si>
    <t>ALL_EMIS(pc to priv)</t>
  </si>
  <si>
    <t>ALL_EMIS(sum GHG:sum EMIS_SOURCE:all ALL_SOURCE:sum REG:all COMBINED)</t>
  </si>
  <si>
    <t>ALL_EMIS2(sum:LUCF:sum:sum:all)</t>
  </si>
  <si>
    <t>ALL_EMIS2(sum:sum:sum:sum:all)</t>
  </si>
  <si>
    <t>Climate Change Mitigation Scenraios - Modelling report provided to the Climate Change Authority in support of its Caps and Targets Review</t>
  </si>
  <si>
    <t>Charts and tables from the report</t>
  </si>
  <si>
    <t>Table 2.5: Global emissions by sector</t>
  </si>
  <si>
    <t>Change from baseline</t>
  </si>
  <si>
    <t>Notes: (a) Energy intensive manufacturing includes petroleum and coal; iron and steel; non ferrous metals; chemicals, rubbers and plastics; and non metallic minerals. (b) Includes all other GTEM industries, excluding emissions resulting from private consumption of petroleum and coal products, which are included in the transport sector emissions.</t>
  </si>
  <si>
    <t>Source: Estimates from GTEM.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</si>
</sst>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0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b/>
      <sz val="11"/>
      <color indexed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theme="8"/>
      <name val="Arial"/>
      <family val="2"/>
    </font>
    <font>
      <vertAlign val="subscript"/>
      <sz val="8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</borders>
  <cellStyleXfs count="5">
    <xf numFmtId="0" fontId="0" fillId="0" borderId="0"/>
    <xf numFmtId="0" fontId="4" fillId="0" borderId="0" applyFon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  <xf numFmtId="0" fontId="4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4" fillId="0" borderId="0" xfId="2"/>
    <xf numFmtId="0" fontId="7" fillId="3" borderId="0" xfId="0" applyFont="1" applyFill="1"/>
    <xf numFmtId="0" fontId="0" fillId="3" borderId="0" xfId="0" applyFill="1"/>
    <xf numFmtId="1" fontId="0" fillId="3" borderId="0" xfId="0" applyNumberFormat="1" applyFill="1"/>
    <xf numFmtId="0" fontId="0" fillId="0" borderId="2" xfId="0" applyFill="1" applyBorder="1"/>
    <xf numFmtId="0" fontId="0" fillId="0" borderId="3" xfId="0" applyFill="1" applyBorder="1"/>
    <xf numFmtId="0" fontId="8" fillId="3" borderId="0" xfId="0" applyFont="1" applyFill="1"/>
    <xf numFmtId="0" fontId="9" fillId="3" borderId="0" xfId="0" applyFont="1" applyFill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165" fontId="0" fillId="3" borderId="0" xfId="0" applyNumberFormat="1" applyFill="1"/>
    <xf numFmtId="0" fontId="4" fillId="3" borderId="0" xfId="2" applyFill="1"/>
    <xf numFmtId="0" fontId="10" fillId="3" borderId="0" xfId="0" applyFont="1" applyFill="1"/>
    <xf numFmtId="0" fontId="0" fillId="3" borderId="0" xfId="0" applyFill="1" applyBorder="1"/>
    <xf numFmtId="0" fontId="4" fillId="3" borderId="0" xfId="0" applyFont="1" applyFill="1"/>
    <xf numFmtId="0" fontId="4" fillId="3" borderId="4" xfId="2" applyFill="1" applyBorder="1"/>
    <xf numFmtId="0" fontId="4" fillId="3" borderId="5" xfId="2" applyFill="1" applyBorder="1"/>
    <xf numFmtId="0" fontId="4" fillId="3" borderId="6" xfId="2" applyFill="1" applyBorder="1"/>
    <xf numFmtId="0" fontId="4" fillId="3" borderId="7" xfId="2" applyFill="1" applyBorder="1"/>
    <xf numFmtId="0" fontId="4" fillId="3" borderId="0" xfId="2" applyFill="1" applyBorder="1"/>
    <xf numFmtId="0" fontId="4" fillId="3" borderId="0" xfId="2" applyFill="1" applyBorder="1" applyAlignment="1">
      <alignment wrapText="1"/>
    </xf>
    <xf numFmtId="0" fontId="4" fillId="3" borderId="8" xfId="2" applyFill="1" applyBorder="1" applyAlignment="1">
      <alignment wrapText="1"/>
    </xf>
    <xf numFmtId="0" fontId="4" fillId="3" borderId="8" xfId="2" applyFill="1" applyBorder="1"/>
    <xf numFmtId="165" fontId="0" fillId="3" borderId="0" xfId="0" applyNumberFormat="1" applyFill="1" applyBorder="1"/>
    <xf numFmtId="165" fontId="0" fillId="3" borderId="8" xfId="0" applyNumberFormat="1" applyFill="1" applyBorder="1"/>
    <xf numFmtId="165" fontId="0" fillId="3" borderId="10" xfId="0" applyNumberFormat="1" applyFill="1" applyBorder="1"/>
    <xf numFmtId="1" fontId="0" fillId="3" borderId="0" xfId="0" applyNumberFormat="1" applyFont="1" applyFill="1"/>
    <xf numFmtId="2" fontId="0" fillId="3" borderId="0" xfId="0" applyNumberFormat="1" applyFill="1"/>
    <xf numFmtId="0" fontId="11" fillId="3" borderId="0" xfId="0" applyFont="1" applyFill="1"/>
    <xf numFmtId="0" fontId="0" fillId="3" borderId="0" xfId="0" applyFont="1" applyFill="1" applyAlignment="1">
      <alignment horizontal="right"/>
    </xf>
    <xf numFmtId="0" fontId="4" fillId="4" borderId="0" xfId="2" applyFill="1"/>
    <xf numFmtId="0" fontId="0" fillId="4" borderId="0" xfId="0" applyFont="1" applyFill="1"/>
    <xf numFmtId="0" fontId="0" fillId="4" borderId="1" xfId="0" applyFont="1" applyFill="1" applyBorder="1"/>
    <xf numFmtId="0" fontId="4" fillId="4" borderId="2" xfId="2" applyFont="1" applyFill="1" applyBorder="1"/>
    <xf numFmtId="0" fontId="0" fillId="4" borderId="3" xfId="0" applyFont="1" applyFill="1" applyBorder="1"/>
    <xf numFmtId="0" fontId="4" fillId="4" borderId="2" xfId="2" applyFill="1" applyBorder="1"/>
    <xf numFmtId="0" fontId="7" fillId="4" borderId="3" xfId="0" applyFont="1" applyFill="1" applyBorder="1"/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" fontId="5" fillId="0" borderId="0" xfId="2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0" fontId="5" fillId="0" borderId="13" xfId="2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1" fontId="5" fillId="0" borderId="13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left" wrapText="1"/>
    </xf>
    <xf numFmtId="0" fontId="5" fillId="0" borderId="12" xfId="2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right" vertical="center"/>
    </xf>
    <xf numFmtId="164" fontId="0" fillId="3" borderId="0" xfId="0" applyNumberFormat="1" applyFill="1" applyBorder="1"/>
    <xf numFmtId="165" fontId="0" fillId="3" borderId="7" xfId="0" applyNumberFormat="1" applyFill="1" applyBorder="1"/>
    <xf numFmtId="165" fontId="0" fillId="3" borderId="9" xfId="0" applyNumberFormat="1" applyFill="1" applyBorder="1"/>
    <xf numFmtId="165" fontId="0" fillId="3" borderId="11" xfId="0" applyNumberFormat="1" applyFill="1" applyBorder="1"/>
    <xf numFmtId="0" fontId="14" fillId="3" borderId="0" xfId="3" applyFill="1"/>
    <xf numFmtId="0" fontId="14" fillId="3" borderId="0" xfId="3" applyFill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5" borderId="0" xfId="0" applyFont="1" applyFill="1"/>
    <xf numFmtId="0" fontId="0" fillId="5" borderId="0" xfId="0" applyFill="1"/>
    <xf numFmtId="0" fontId="16" fillId="5" borderId="0" xfId="4" applyFont="1" applyFill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5">
    <cellStyle name="Hyperlink" xfId="3" builtinId="8"/>
    <cellStyle name="Normal" xfId="0" builtinId="0"/>
    <cellStyle name="Normal_Book1" xfId="4"/>
    <cellStyle name="Normal_Emissions by sector all scenario" xfId="2"/>
    <cellStyle name="Style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EDF3"/>
      <rgbColor rgb="00CCDCE7"/>
      <rgbColor rgb="0099B8CF"/>
      <rgbColor rgb="007F7F7F"/>
      <rgbColor rgb="00004D86"/>
      <rgbColor rgb="00CCCCCC"/>
      <rgbColor rgb="004C82A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../GTEM/Scenarios/130704_550_TRD/Check%20file%20till%202050/combinedche-bstb-trdp.har" TargetMode="External"/><Relationship Id="rId3" Type="http://schemas.openxmlformats.org/officeDocument/2006/relationships/hyperlink" Target="../../../GTEM/Scenarios/130729_450_HOT/check%20file%20till%202050/combinedche-bstb-550p.har" TargetMode="External"/><Relationship Id="rId7" Type="http://schemas.openxmlformats.org/officeDocument/2006/relationships/hyperlink" Target="../../../GTEM/Scenarios/130704_550_TRD/Check%20file%20till%202050/combinedche-bstb-2.har" TargetMode="External"/><Relationship Id="rId12" Type="http://schemas.openxmlformats.org/officeDocument/2006/relationships/hyperlink" Target="../../../GTEM/Scenarios/130729_450_HOT/check%20file%20till%202050/combinedche-bstb-550p.har" TargetMode="External"/><Relationship Id="rId2" Type="http://schemas.openxmlformats.org/officeDocument/2006/relationships/hyperlink" Target="../../../GTEM/Scenarios/130704_550_TRD/Check%20file%20till%202050/combinedche-bstb-trdp.har" TargetMode="External"/><Relationship Id="rId1" Type="http://schemas.openxmlformats.org/officeDocument/2006/relationships/hyperlink" Target="../../../GTEM/Scenarios/130704_550_TRD/Check%20file%20till%202050/combinedche-bstb-2.har" TargetMode="External"/><Relationship Id="rId6" Type="http://schemas.openxmlformats.org/officeDocument/2006/relationships/hyperlink" Target="../../../GTEM/Scenarios/130704_550_TRD/Check%20file%20till%202050/combinedche-bstb-2.har" TargetMode="External"/><Relationship Id="rId11" Type="http://schemas.openxmlformats.org/officeDocument/2006/relationships/hyperlink" Target="../../../GTEM/Scenarios/130729_450_HOT/check%20file%20till%202050/combinedche-bstb-550p.har" TargetMode="External"/><Relationship Id="rId5" Type="http://schemas.openxmlformats.org/officeDocument/2006/relationships/hyperlink" Target="../../../GTEM/Scenarios/130704_550_TRD/Check%20file%20till%202050/combinedche-bstb-trdp.har" TargetMode="External"/><Relationship Id="rId10" Type="http://schemas.openxmlformats.org/officeDocument/2006/relationships/hyperlink" Target="../../../GTEM/Scenarios/130704_550_TRD/Check%20file%20till%202050/combinedche-bstb-trdp.har" TargetMode="External"/><Relationship Id="rId4" Type="http://schemas.openxmlformats.org/officeDocument/2006/relationships/hyperlink" Target="../../../GTEM/Scenarios/130729_450_HOT/check%20file%20till%202050/combinedche-bstb-550p.har" TargetMode="External"/><Relationship Id="rId9" Type="http://schemas.openxmlformats.org/officeDocument/2006/relationships/hyperlink" Target="../../../GTEM/Scenarios/130704_550_TRD/Check%20file%20till%202050/combinedche-bstb-2.h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6"/>
  <sheetViews>
    <sheetView zoomScaleNormal="100" workbookViewId="0">
      <selection activeCell="B3" sqref="B3"/>
    </sheetView>
  </sheetViews>
  <sheetFormatPr defaultRowHeight="12.75" x14ac:dyDescent="0.2"/>
  <cols>
    <col min="1" max="1" width="24.140625" customWidth="1"/>
    <col min="2" max="2" width="72.85546875" customWidth="1"/>
  </cols>
  <sheetData>
    <row r="1" spans="1:2" s="8" customFormat="1" ht="24.95" customHeight="1" x14ac:dyDescent="0.2">
      <c r="A1" s="76" t="s">
        <v>0</v>
      </c>
      <c r="B1" s="77"/>
    </row>
    <row r="2" spans="1:2" x14ac:dyDescent="0.2">
      <c r="A2" s="6" t="s">
        <v>1</v>
      </c>
      <c r="B2" s="4" t="s">
        <v>91</v>
      </c>
    </row>
    <row r="3" spans="1:2" x14ac:dyDescent="0.2">
      <c r="A3" s="6"/>
      <c r="B3" s="4"/>
    </row>
    <row r="4" spans="1:2" ht="12" customHeight="1" x14ac:dyDescent="0.2">
      <c r="A4" s="2" t="s">
        <v>2</v>
      </c>
      <c r="B4" s="5"/>
    </row>
    <row r="5" spans="1:2" ht="12" customHeight="1" x14ac:dyDescent="0.2">
      <c r="A5" s="2"/>
      <c r="B5" s="5"/>
    </row>
    <row r="6" spans="1:2" ht="12" customHeight="1" x14ac:dyDescent="0.2">
      <c r="A6" s="2" t="s">
        <v>3</v>
      </c>
      <c r="B6" s="5" t="s">
        <v>82</v>
      </c>
    </row>
    <row r="7" spans="1:2" ht="12" customHeight="1" x14ac:dyDescent="0.2">
      <c r="A7" s="2" t="s">
        <v>4</v>
      </c>
      <c r="B7" s="5" t="s">
        <v>83</v>
      </c>
    </row>
    <row r="8" spans="1:2" ht="12" customHeight="1" x14ac:dyDescent="0.2">
      <c r="A8" s="2" t="s">
        <v>5</v>
      </c>
      <c r="B8" s="5" t="s">
        <v>84</v>
      </c>
    </row>
    <row r="9" spans="1:2" ht="12" customHeight="1" x14ac:dyDescent="0.2">
      <c r="A9" s="2" t="s">
        <v>6</v>
      </c>
      <c r="B9" s="5" t="s">
        <v>85</v>
      </c>
    </row>
    <row r="10" spans="1:2" ht="12" customHeight="1" x14ac:dyDescent="0.2">
      <c r="A10" s="2"/>
      <c r="B10" s="5"/>
    </row>
    <row r="11" spans="1:2" ht="12" customHeight="1" x14ac:dyDescent="0.2">
      <c r="A11" s="2" t="s">
        <v>7</v>
      </c>
      <c r="B11" s="67">
        <v>41493</v>
      </c>
    </row>
    <row r="12" spans="1:2" ht="12" customHeight="1" x14ac:dyDescent="0.2">
      <c r="A12" s="2"/>
      <c r="B12" s="5"/>
    </row>
    <row r="13" spans="1:2" ht="12" customHeight="1" x14ac:dyDescent="0.2">
      <c r="A13" s="2" t="s">
        <v>8</v>
      </c>
      <c r="B13" s="67">
        <v>41493</v>
      </c>
    </row>
    <row r="14" spans="1:2" ht="12" customHeight="1" x14ac:dyDescent="0.2">
      <c r="A14" s="2"/>
      <c r="B14" s="5"/>
    </row>
    <row r="15" spans="1:2" ht="12" customHeight="1" x14ac:dyDescent="0.2">
      <c r="A15" s="2" t="s">
        <v>9</v>
      </c>
      <c r="B15" s="5" t="s">
        <v>86</v>
      </c>
    </row>
    <row r="16" spans="1:2" ht="12" customHeight="1" x14ac:dyDescent="0.2">
      <c r="A16" s="2"/>
      <c r="B16" s="5"/>
    </row>
    <row r="17" spans="1:2" ht="12" customHeight="1" x14ac:dyDescent="0.2">
      <c r="A17" s="2" t="s">
        <v>10</v>
      </c>
      <c r="B17" s="5" t="s">
        <v>87</v>
      </c>
    </row>
    <row r="18" spans="1:2" ht="12" customHeight="1" x14ac:dyDescent="0.2">
      <c r="A18" s="2"/>
      <c r="B18" s="5"/>
    </row>
    <row r="19" spans="1:2" ht="12" customHeight="1" x14ac:dyDescent="0.2">
      <c r="A19" s="2" t="s">
        <v>11</v>
      </c>
      <c r="B19" s="5" t="s">
        <v>87</v>
      </c>
    </row>
    <row r="20" spans="1:2" ht="12" customHeight="1" x14ac:dyDescent="0.2">
      <c r="A20" s="2"/>
      <c r="B20" s="5"/>
    </row>
    <row r="21" spans="1:2" ht="12" customHeight="1" x14ac:dyDescent="0.2">
      <c r="A21" s="2" t="s">
        <v>12</v>
      </c>
      <c r="B21" s="5" t="s">
        <v>87</v>
      </c>
    </row>
    <row r="22" spans="1:2" ht="12" customHeight="1" x14ac:dyDescent="0.2">
      <c r="A22" s="2"/>
      <c r="B22" s="5"/>
    </row>
    <row r="23" spans="1:2" ht="12" customHeight="1" x14ac:dyDescent="0.2">
      <c r="A23" s="2" t="s">
        <v>13</v>
      </c>
      <c r="B23" s="5" t="s">
        <v>87</v>
      </c>
    </row>
    <row r="24" spans="1:2" ht="12" customHeight="1" x14ac:dyDescent="0.2">
      <c r="A24" s="2"/>
      <c r="B24" s="5"/>
    </row>
    <row r="25" spans="1:2" ht="12" customHeight="1" x14ac:dyDescent="0.2">
      <c r="A25" s="7" t="s">
        <v>14</v>
      </c>
      <c r="B25" s="5" t="s">
        <v>87</v>
      </c>
    </row>
    <row r="26" spans="1:2" ht="12" customHeight="1" x14ac:dyDescent="0.2">
      <c r="A26" s="3"/>
      <c r="B26" s="5"/>
    </row>
    <row r="27" spans="1:2" ht="12" customHeight="1" x14ac:dyDescent="0.2">
      <c r="A27" s="2" t="s">
        <v>15</v>
      </c>
      <c r="B27" s="5" t="s">
        <v>87</v>
      </c>
    </row>
    <row r="28" spans="1:2" ht="12" customHeight="1" x14ac:dyDescent="0.2">
      <c r="B28" s="1"/>
    </row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</sheetData>
  <mergeCells count="1">
    <mergeCell ref="A1:B1"/>
  </mergeCells>
  <phoneticPr fontId="0" type="noConversion"/>
  <pageMargins left="0.98425196850393704" right="0.98425196850393704" top="0.98425196850393704" bottom="0.98425196850393704" header="0.39370078740157483" footer="0.39370078740157483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1"/>
  <sheetViews>
    <sheetView showGridLines="0" tabSelected="1" workbookViewId="0">
      <selection activeCell="D12" sqref="D12"/>
    </sheetView>
  </sheetViews>
  <sheetFormatPr defaultRowHeight="11.25" customHeight="1" x14ac:dyDescent="0.2"/>
  <cols>
    <col min="1" max="1" width="29.5703125" style="52" customWidth="1"/>
    <col min="2" max="4" width="17.42578125" style="60" customWidth="1"/>
    <col min="5" max="5" width="8.85546875" style="60" customWidth="1"/>
    <col min="6" max="6" width="8.5703125" style="60" customWidth="1"/>
    <col min="7" max="9" width="9.140625" style="52"/>
    <col min="10" max="10" width="10.85546875" style="52" bestFit="1" customWidth="1"/>
    <col min="11" max="11" width="9" style="52" bestFit="1" customWidth="1"/>
    <col min="12" max="12" width="9.7109375" style="52" bestFit="1" customWidth="1"/>
    <col min="13" max="14" width="9.7109375" style="52" hidden="1" customWidth="1"/>
    <col min="15" max="15" width="9.7109375" style="52" bestFit="1" customWidth="1"/>
    <col min="16" max="16384" width="9.140625" style="52"/>
  </cols>
  <sheetData>
    <row r="1" spans="1:15" s="79" customFormat="1" ht="21" x14ac:dyDescent="0.35">
      <c r="A1" s="78" t="s">
        <v>97</v>
      </c>
    </row>
    <row r="2" spans="1:15" s="79" customFormat="1" ht="15" customHeight="1" x14ac:dyDescent="0.2">
      <c r="A2" s="80" t="s">
        <v>98</v>
      </c>
    </row>
    <row r="3" spans="1:15" s="79" customFormat="1" ht="15" customHeight="1" x14ac:dyDescent="0.2"/>
    <row r="4" spans="1:15" ht="11.25" customHeight="1" x14ac:dyDescent="0.2">
      <c r="A4" s="81" t="s">
        <v>99</v>
      </c>
      <c r="B4" s="52"/>
      <c r="C4" s="52"/>
      <c r="D4" s="52"/>
      <c r="E4" s="52"/>
      <c r="F4" s="52"/>
    </row>
    <row r="5" spans="1:15" ht="11.25" customHeight="1" x14ac:dyDescent="0.2">
      <c r="A5" s="82" t="s">
        <v>100</v>
      </c>
      <c r="B5" s="52"/>
      <c r="C5" s="52"/>
      <c r="D5" s="52"/>
      <c r="E5" s="52"/>
      <c r="F5" s="52"/>
    </row>
    <row r="6" spans="1:15" ht="11.25" customHeight="1" x14ac:dyDescent="0.2">
      <c r="A6" s="63"/>
      <c r="B6" s="68"/>
      <c r="C6" s="68" t="s">
        <v>88</v>
      </c>
      <c r="D6" s="68" t="s">
        <v>90</v>
      </c>
      <c r="E6" s="61"/>
      <c r="F6" s="52"/>
      <c r="G6" s="53"/>
    </row>
    <row r="7" spans="1:15" ht="11.25" customHeight="1" x14ac:dyDescent="0.2">
      <c r="A7" s="50"/>
      <c r="B7" s="51" t="s">
        <v>76</v>
      </c>
      <c r="C7" s="51" t="s">
        <v>89</v>
      </c>
      <c r="D7" s="51" t="s">
        <v>89</v>
      </c>
      <c r="E7" s="61"/>
      <c r="F7" s="52"/>
      <c r="G7" s="53"/>
    </row>
    <row r="8" spans="1:15" ht="11.25" customHeight="1" x14ac:dyDescent="0.2">
      <c r="A8" s="50"/>
      <c r="B8" s="69" t="s">
        <v>77</v>
      </c>
      <c r="C8" s="69" t="s">
        <v>27</v>
      </c>
      <c r="D8" s="69" t="s">
        <v>27</v>
      </c>
      <c r="E8" s="61"/>
      <c r="F8" s="52"/>
      <c r="G8" s="53"/>
    </row>
    <row r="9" spans="1:15" ht="11.25" customHeight="1" x14ac:dyDescent="0.2">
      <c r="A9" s="54">
        <v>2020</v>
      </c>
      <c r="B9" s="51"/>
      <c r="C9" s="51"/>
      <c r="D9" s="51"/>
      <c r="E9" s="61"/>
      <c r="F9" s="52"/>
      <c r="G9" s="53"/>
    </row>
    <row r="10" spans="1:15" ht="11.25" customHeight="1" x14ac:dyDescent="0.2">
      <c r="A10" s="50" t="s">
        <v>17</v>
      </c>
      <c r="B10" s="65">
        <v>16.44665625</v>
      </c>
      <c r="C10" s="55">
        <v>-13.286752813356813</v>
      </c>
      <c r="D10" s="55">
        <v>-16.789168533877515</v>
      </c>
      <c r="E10" s="61"/>
      <c r="F10" s="52"/>
      <c r="G10" s="53"/>
      <c r="K10" s="56"/>
      <c r="L10" s="57"/>
      <c r="M10" s="57"/>
      <c r="N10" s="57"/>
      <c r="O10" s="57"/>
    </row>
    <row r="11" spans="1:15" ht="11.25" customHeight="1" x14ac:dyDescent="0.2">
      <c r="A11" s="50" t="s">
        <v>18</v>
      </c>
      <c r="B11" s="65">
        <v>6.352399383999999</v>
      </c>
      <c r="C11" s="55">
        <v>-15.479115820026337</v>
      </c>
      <c r="D11" s="55">
        <v>-16.16067098340362</v>
      </c>
      <c r="E11" s="61"/>
      <c r="F11" s="52"/>
      <c r="G11" s="53"/>
    </row>
    <row r="12" spans="1:15" ht="11.25" customHeight="1" x14ac:dyDescent="0.2">
      <c r="A12" s="50" t="s">
        <v>19</v>
      </c>
      <c r="B12" s="65">
        <v>7.5670119620000005</v>
      </c>
      <c r="C12" s="55">
        <v>-0.47800766249139315</v>
      </c>
      <c r="D12" s="55">
        <v>-0.49938244038420976</v>
      </c>
      <c r="E12" s="61"/>
      <c r="F12" s="52"/>
      <c r="G12" s="53"/>
    </row>
    <row r="13" spans="1:15" ht="11.25" customHeight="1" x14ac:dyDescent="0.2">
      <c r="A13" s="50" t="s">
        <v>79</v>
      </c>
      <c r="B13" s="65">
        <v>14.486654937999999</v>
      </c>
      <c r="C13" s="55">
        <v>-15.695775358296146</v>
      </c>
      <c r="D13" s="55">
        <v>-17.57437221288221</v>
      </c>
      <c r="E13" s="61"/>
      <c r="F13" s="52"/>
      <c r="G13" s="53"/>
    </row>
    <row r="14" spans="1:15" ht="11.25" customHeight="1" x14ac:dyDescent="0.2">
      <c r="A14" s="50" t="s">
        <v>25</v>
      </c>
      <c r="B14" s="65">
        <v>5.2536380149999999</v>
      </c>
      <c r="C14" s="55">
        <v>-30.812318613847253</v>
      </c>
      <c r="D14" s="55">
        <v>-34.630220331234597</v>
      </c>
      <c r="E14" s="61"/>
      <c r="F14" s="52"/>
      <c r="G14" s="53"/>
    </row>
    <row r="15" spans="1:15" ht="11.25" customHeight="1" x14ac:dyDescent="0.2">
      <c r="A15" s="50" t="s">
        <v>92</v>
      </c>
      <c r="B15" s="65">
        <v>3.5507687990000001</v>
      </c>
      <c r="C15" s="55">
        <v>-32.722900779325002</v>
      </c>
      <c r="D15" s="55">
        <v>-70.987821108202766</v>
      </c>
      <c r="E15" s="61"/>
      <c r="F15" s="52"/>
      <c r="G15" s="53"/>
    </row>
    <row r="16" spans="1:15" ht="11.25" customHeight="1" x14ac:dyDescent="0.2">
      <c r="A16" s="50" t="s">
        <v>80</v>
      </c>
      <c r="B16" s="65">
        <v>7.7003042460000088</v>
      </c>
      <c r="C16" s="55">
        <v>-13.407041852096953</v>
      </c>
      <c r="D16" s="55">
        <v>-15.96407563556437</v>
      </c>
      <c r="E16" s="61"/>
      <c r="F16" s="52"/>
      <c r="G16" s="53"/>
    </row>
    <row r="17" spans="1:7" ht="11.25" customHeight="1" x14ac:dyDescent="0.2">
      <c r="A17" s="50" t="s">
        <v>23</v>
      </c>
      <c r="B17" s="65">
        <v>61.357433594000007</v>
      </c>
      <c r="C17" s="55">
        <v>-15.143317177315268</v>
      </c>
      <c r="D17" s="55">
        <v>-19.461075384951698</v>
      </c>
      <c r="E17" s="61"/>
      <c r="F17" s="52"/>
      <c r="G17" s="53"/>
    </row>
    <row r="18" spans="1:7" ht="3" customHeight="1" x14ac:dyDescent="0.2">
      <c r="A18" s="50"/>
      <c r="B18" s="65"/>
      <c r="C18" s="58"/>
      <c r="D18" s="58"/>
      <c r="E18" s="61"/>
      <c r="F18" s="52"/>
      <c r="G18" s="53"/>
    </row>
    <row r="19" spans="1:7" ht="11.25" customHeight="1" x14ac:dyDescent="0.2">
      <c r="A19" s="54">
        <v>2030</v>
      </c>
      <c r="B19" s="65"/>
      <c r="C19" s="59"/>
      <c r="D19" s="59"/>
      <c r="E19" s="61"/>
      <c r="F19" s="52"/>
      <c r="G19" s="53"/>
    </row>
    <row r="20" spans="1:7" ht="11.25" customHeight="1" x14ac:dyDescent="0.2">
      <c r="A20" s="50" t="s">
        <v>17</v>
      </c>
      <c r="B20" s="65">
        <v>20.533673827999998</v>
      </c>
      <c r="C20" s="65">
        <v>-35.558254582984986</v>
      </c>
      <c r="D20" s="65">
        <v>-57.601314377905581</v>
      </c>
      <c r="E20" s="61"/>
      <c r="F20" s="52"/>
      <c r="G20" s="53"/>
    </row>
    <row r="21" spans="1:7" ht="11.25" customHeight="1" x14ac:dyDescent="0.2">
      <c r="A21" s="50" t="s">
        <v>18</v>
      </c>
      <c r="B21" s="65">
        <v>7.242996368</v>
      </c>
      <c r="C21" s="65">
        <v>-25.43486907075031</v>
      </c>
      <c r="D21" s="65">
        <v>-34.828201172998305</v>
      </c>
      <c r="E21" s="61"/>
      <c r="F21" s="52"/>
      <c r="G21" s="53"/>
    </row>
    <row r="22" spans="1:7" ht="11.25" customHeight="1" x14ac:dyDescent="0.2">
      <c r="A22" s="50" t="s">
        <v>19</v>
      </c>
      <c r="B22" s="65">
        <v>8.6643940429999997</v>
      </c>
      <c r="C22" s="65">
        <v>-0.77628904763790274</v>
      </c>
      <c r="D22" s="65">
        <v>-1.2363819035509636</v>
      </c>
      <c r="E22" s="61"/>
      <c r="F22" s="52"/>
      <c r="G22" s="53"/>
    </row>
    <row r="23" spans="1:7" ht="11.25" customHeight="1" x14ac:dyDescent="0.2">
      <c r="A23" s="50" t="s">
        <v>79</v>
      </c>
      <c r="B23" s="65">
        <v>18.829586973999998</v>
      </c>
      <c r="C23" s="65">
        <v>-29.263031029880722</v>
      </c>
      <c r="D23" s="65">
        <v>-41.195391665843772</v>
      </c>
      <c r="E23" s="61"/>
      <c r="F23" s="52"/>
      <c r="G23" s="53"/>
    </row>
    <row r="24" spans="1:7" ht="11.25" customHeight="1" x14ac:dyDescent="0.2">
      <c r="A24" s="50" t="s">
        <v>25</v>
      </c>
      <c r="B24" s="65">
        <v>5.7962521969999994</v>
      </c>
      <c r="C24" s="65">
        <v>-55.852404467072219</v>
      </c>
      <c r="D24" s="65">
        <v>-71.633909910769873</v>
      </c>
      <c r="E24" s="61"/>
      <c r="F24" s="52"/>
      <c r="G24" s="53"/>
    </row>
    <row r="25" spans="1:7" ht="11.25" customHeight="1" x14ac:dyDescent="0.2">
      <c r="A25" s="50" t="s">
        <v>92</v>
      </c>
      <c r="B25" s="65">
        <v>2.3131699220000002</v>
      </c>
      <c r="C25" s="65">
        <v>-214.24164069689991</v>
      </c>
      <c r="D25" s="65">
        <v>-300.02017997015957</v>
      </c>
      <c r="E25" s="61"/>
      <c r="F25" s="52"/>
      <c r="G25" s="53"/>
    </row>
    <row r="26" spans="1:7" ht="11.25" customHeight="1" x14ac:dyDescent="0.2">
      <c r="A26" s="50" t="s">
        <v>80</v>
      </c>
      <c r="B26" s="65">
        <v>9.1746922929999997</v>
      </c>
      <c r="C26" s="65">
        <v>-30.958821945092623</v>
      </c>
      <c r="D26" s="65">
        <v>-46.365419996107974</v>
      </c>
      <c r="E26" s="61"/>
      <c r="F26" s="52"/>
      <c r="G26" s="53"/>
    </row>
    <row r="27" spans="1:7" ht="11.25" customHeight="1" x14ac:dyDescent="0.2">
      <c r="A27" s="50" t="s">
        <v>23</v>
      </c>
      <c r="B27" s="65">
        <v>72.554765624999987</v>
      </c>
      <c r="C27" s="65">
        <v>-35.496672233926745</v>
      </c>
      <c r="D27" s="65">
        <v>-51.768152505833406</v>
      </c>
      <c r="E27" s="61"/>
      <c r="F27" s="52"/>
      <c r="G27" s="53"/>
    </row>
    <row r="28" spans="1:7" ht="3" customHeight="1" x14ac:dyDescent="0.2">
      <c r="A28" s="50"/>
      <c r="B28" s="65"/>
      <c r="C28" s="58"/>
      <c r="D28" s="58"/>
      <c r="E28" s="61"/>
      <c r="F28" s="52"/>
      <c r="G28" s="53"/>
    </row>
    <row r="29" spans="1:7" ht="11.25" customHeight="1" x14ac:dyDescent="0.2">
      <c r="A29" s="54">
        <v>2050</v>
      </c>
      <c r="B29" s="65"/>
      <c r="C29" s="59"/>
      <c r="D29" s="59"/>
      <c r="E29" s="61"/>
      <c r="F29" s="52"/>
      <c r="G29" s="53"/>
    </row>
    <row r="30" spans="1:7" ht="11.25" customHeight="1" x14ac:dyDescent="0.2">
      <c r="A30" s="50" t="s">
        <v>17</v>
      </c>
      <c r="B30" s="65">
        <v>25.581972656000001</v>
      </c>
      <c r="C30" s="65">
        <v>-71.307065140348271</v>
      </c>
      <c r="D30" s="65">
        <v>-86.380142306254839</v>
      </c>
      <c r="E30" s="61"/>
      <c r="F30" s="52"/>
      <c r="G30" s="53"/>
    </row>
    <row r="31" spans="1:7" ht="11.25" customHeight="1" x14ac:dyDescent="0.2">
      <c r="A31" s="50" t="s">
        <v>18</v>
      </c>
      <c r="B31" s="65">
        <v>9.0056826790000013</v>
      </c>
      <c r="C31" s="65">
        <v>-40.120569020551002</v>
      </c>
      <c r="D31" s="65">
        <v>-58.713360546555855</v>
      </c>
      <c r="E31" s="61"/>
      <c r="F31" s="52"/>
      <c r="G31" s="53"/>
    </row>
    <row r="32" spans="1:7" ht="11.25" customHeight="1" x14ac:dyDescent="0.2">
      <c r="A32" s="50" t="s">
        <v>19</v>
      </c>
      <c r="B32" s="65">
        <v>10.080866211</v>
      </c>
      <c r="C32" s="65">
        <v>-28.419157213632033</v>
      </c>
      <c r="D32" s="65">
        <v>-43.265000504032578</v>
      </c>
      <c r="E32" s="61"/>
      <c r="F32" s="52"/>
      <c r="G32" s="53"/>
    </row>
    <row r="33" spans="1:7" ht="11.25" customHeight="1" x14ac:dyDescent="0.2">
      <c r="A33" s="50" t="s">
        <v>79</v>
      </c>
      <c r="B33" s="65">
        <v>24.687744507000001</v>
      </c>
      <c r="C33" s="65">
        <v>-51.823215107286835</v>
      </c>
      <c r="D33" s="65">
        <v>-63.690104908294451</v>
      </c>
      <c r="E33" s="61"/>
      <c r="F33" s="52"/>
      <c r="G33" s="53"/>
    </row>
    <row r="34" spans="1:7" ht="11.25" customHeight="1" x14ac:dyDescent="0.2">
      <c r="A34" s="50" t="s">
        <v>25</v>
      </c>
      <c r="B34" s="65">
        <v>5.9294995280000009</v>
      </c>
      <c r="C34" s="65">
        <v>-72.717006597930208</v>
      </c>
      <c r="D34" s="65">
        <v>-84.422663470359595</v>
      </c>
      <c r="E34" s="61"/>
      <c r="F34" s="52"/>
      <c r="G34" s="53"/>
    </row>
    <row r="35" spans="1:7" ht="11.25" customHeight="1" x14ac:dyDescent="0.2">
      <c r="A35" s="50" t="s">
        <v>92</v>
      </c>
      <c r="B35" s="65">
        <v>1.8891314700000001</v>
      </c>
      <c r="C35" s="65">
        <v>-308.22854314104461</v>
      </c>
      <c r="D35" s="65">
        <v>-379.64797860256908</v>
      </c>
      <c r="E35" s="61"/>
      <c r="F35" s="52"/>
      <c r="G35" s="53"/>
    </row>
    <row r="36" spans="1:7" ht="11.25" customHeight="1" x14ac:dyDescent="0.2">
      <c r="A36" s="50" t="s">
        <v>80</v>
      </c>
      <c r="B36" s="65">
        <v>11.847852948999993</v>
      </c>
      <c r="C36" s="65">
        <v>-58.767744543855748</v>
      </c>
      <c r="D36" s="65">
        <v>-72.205553089026566</v>
      </c>
      <c r="E36" s="61"/>
      <c r="F36" s="52"/>
      <c r="G36" s="53"/>
    </row>
    <row r="37" spans="1:7" ht="11.25" customHeight="1" x14ac:dyDescent="0.2">
      <c r="A37" s="64" t="s">
        <v>23</v>
      </c>
      <c r="B37" s="66">
        <v>89.022749999999974</v>
      </c>
      <c r="C37" s="66">
        <v>-61.345081032657376</v>
      </c>
      <c r="D37" s="66">
        <v>-76.61313444147703</v>
      </c>
      <c r="E37" s="61"/>
      <c r="F37" s="52"/>
      <c r="G37" s="53"/>
    </row>
    <row r="38" spans="1:7" ht="11.25" customHeight="1" x14ac:dyDescent="0.2">
      <c r="A38" s="62" t="s">
        <v>101</v>
      </c>
      <c r="B38" s="59"/>
      <c r="C38" s="59"/>
      <c r="D38" s="59"/>
      <c r="E38" s="61"/>
      <c r="F38" s="52"/>
      <c r="G38" s="53"/>
    </row>
    <row r="39" spans="1:7" ht="11.25" customHeight="1" x14ac:dyDescent="0.2">
      <c r="A39" s="61" t="s">
        <v>102</v>
      </c>
      <c r="B39" s="61"/>
      <c r="C39" s="61"/>
      <c r="D39" s="61"/>
      <c r="E39" s="61"/>
      <c r="F39" s="52"/>
      <c r="G39" s="53"/>
    </row>
    <row r="40" spans="1:7" ht="11.25" customHeight="1" x14ac:dyDescent="0.2">
      <c r="B40" s="52"/>
      <c r="C40" s="52"/>
      <c r="D40" s="52"/>
      <c r="E40" s="52"/>
      <c r="F40" s="52"/>
      <c r="G40" s="53"/>
    </row>
    <row r="41" spans="1:7" ht="11.25" customHeight="1" x14ac:dyDescent="0.2">
      <c r="B41" s="52"/>
      <c r="C41" s="52"/>
      <c r="D41" s="52"/>
      <c r="E41" s="52"/>
      <c r="F41" s="52"/>
    </row>
    <row r="42" spans="1:7" ht="11.25" customHeight="1" x14ac:dyDescent="0.2">
      <c r="B42" s="52"/>
      <c r="C42" s="52"/>
      <c r="D42" s="52"/>
      <c r="E42" s="52"/>
      <c r="F42" s="52"/>
    </row>
    <row r="43" spans="1:7" ht="11.25" customHeight="1" x14ac:dyDescent="0.2">
      <c r="B43" s="52"/>
      <c r="C43" s="52"/>
      <c r="D43" s="52"/>
      <c r="E43" s="52"/>
      <c r="F43" s="52"/>
    </row>
    <row r="44" spans="1:7" ht="11.25" customHeight="1" x14ac:dyDescent="0.2">
      <c r="B44" s="52"/>
      <c r="C44" s="52"/>
      <c r="D44" s="52"/>
      <c r="E44" s="52"/>
      <c r="F44" s="52"/>
    </row>
    <row r="45" spans="1:7" ht="11.25" customHeight="1" x14ac:dyDescent="0.2">
      <c r="B45" s="52"/>
      <c r="C45" s="52"/>
      <c r="D45" s="52"/>
      <c r="E45" s="52"/>
      <c r="F45" s="52"/>
    </row>
    <row r="46" spans="1:7" ht="11.25" customHeight="1" x14ac:dyDescent="0.2">
      <c r="B46" s="52"/>
      <c r="C46" s="52"/>
      <c r="D46" s="52"/>
      <c r="E46" s="52"/>
      <c r="F46" s="52"/>
    </row>
    <row r="47" spans="1:7" ht="11.25" customHeight="1" x14ac:dyDescent="0.2">
      <c r="B47" s="52"/>
      <c r="C47" s="52"/>
      <c r="D47" s="52"/>
      <c r="E47" s="52"/>
      <c r="F47" s="52"/>
    </row>
    <row r="48" spans="1:7" ht="11.25" customHeight="1" x14ac:dyDescent="0.2">
      <c r="B48" s="52"/>
      <c r="C48" s="52"/>
      <c r="D48" s="52"/>
      <c r="E48" s="52"/>
      <c r="F48" s="52"/>
    </row>
    <row r="49" spans="2:6" ht="11.25" customHeight="1" x14ac:dyDescent="0.2">
      <c r="B49" s="52"/>
      <c r="C49" s="52"/>
      <c r="D49" s="52"/>
      <c r="E49" s="52"/>
      <c r="F49" s="52"/>
    </row>
    <row r="50" spans="2:6" ht="11.25" customHeight="1" x14ac:dyDescent="0.2">
      <c r="B50" s="52"/>
      <c r="C50" s="52"/>
      <c r="D50" s="52"/>
      <c r="E50" s="52"/>
      <c r="F50" s="52"/>
    </row>
    <row r="51" spans="2:6" ht="11.25" customHeight="1" x14ac:dyDescent="0.2">
      <c r="B51" s="52"/>
      <c r="C51" s="52"/>
      <c r="D51" s="52"/>
      <c r="E51" s="52"/>
      <c r="F51" s="52"/>
    </row>
    <row r="52" spans="2:6" ht="11.25" customHeight="1" x14ac:dyDescent="0.2">
      <c r="B52" s="52"/>
      <c r="C52" s="52"/>
      <c r="D52" s="52"/>
      <c r="E52" s="52"/>
      <c r="F52" s="52"/>
    </row>
    <row r="53" spans="2:6" ht="11.25" customHeight="1" x14ac:dyDescent="0.2">
      <c r="B53" s="52"/>
      <c r="C53" s="52"/>
      <c r="D53" s="52"/>
      <c r="E53" s="52"/>
      <c r="F53" s="52"/>
    </row>
    <row r="54" spans="2:6" ht="11.25" customHeight="1" x14ac:dyDescent="0.2">
      <c r="B54" s="52"/>
      <c r="C54" s="52"/>
      <c r="D54" s="52"/>
      <c r="E54" s="52"/>
      <c r="F54" s="52"/>
    </row>
    <row r="55" spans="2:6" ht="11.25" customHeight="1" x14ac:dyDescent="0.2">
      <c r="B55" s="52"/>
      <c r="C55" s="52"/>
      <c r="D55" s="52"/>
      <c r="E55" s="52"/>
      <c r="F55" s="52"/>
    </row>
    <row r="56" spans="2:6" ht="11.25" customHeight="1" x14ac:dyDescent="0.2">
      <c r="B56" s="52"/>
      <c r="C56" s="52"/>
      <c r="D56" s="52"/>
      <c r="E56" s="52"/>
      <c r="F56" s="52"/>
    </row>
    <row r="57" spans="2:6" ht="11.25" customHeight="1" x14ac:dyDescent="0.2">
      <c r="B57" s="52"/>
      <c r="C57" s="52"/>
      <c r="D57" s="52"/>
      <c r="E57" s="52"/>
      <c r="F57" s="52"/>
    </row>
    <row r="58" spans="2:6" ht="11.25" customHeight="1" x14ac:dyDescent="0.2">
      <c r="B58" s="52"/>
      <c r="C58" s="52"/>
      <c r="D58" s="52"/>
      <c r="E58" s="52"/>
      <c r="F58" s="52"/>
    </row>
    <row r="59" spans="2:6" ht="11.25" customHeight="1" x14ac:dyDescent="0.2">
      <c r="B59" s="52"/>
      <c r="C59" s="52"/>
      <c r="D59" s="52"/>
      <c r="E59" s="52"/>
      <c r="F59" s="52"/>
    </row>
    <row r="60" spans="2:6" ht="11.25" customHeight="1" x14ac:dyDescent="0.2">
      <c r="B60" s="52"/>
      <c r="C60" s="52"/>
      <c r="D60" s="52"/>
      <c r="E60" s="52"/>
      <c r="F60" s="52"/>
    </row>
    <row r="61" spans="2:6" ht="11.25" customHeight="1" x14ac:dyDescent="0.2">
      <c r="B61" s="52"/>
      <c r="C61" s="52"/>
      <c r="D61" s="52"/>
      <c r="E61" s="52"/>
      <c r="F61" s="52"/>
    </row>
  </sheetData>
  <phoneticPr fontId="0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S30"/>
  <sheetViews>
    <sheetView workbookViewId="0">
      <selection activeCell="H14" sqref="H14"/>
    </sheetView>
  </sheetViews>
  <sheetFormatPr defaultRowHeight="12.75" x14ac:dyDescent="0.2"/>
  <cols>
    <col min="1" max="1" width="9.140625" style="11"/>
    <col min="2" max="2" width="14.42578125" style="11" bestFit="1" customWidth="1"/>
    <col min="3" max="16384" width="9.140625" style="11"/>
  </cols>
  <sheetData>
    <row r="2" spans="1:19" x14ac:dyDescent="0.2">
      <c r="A2" s="26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9" x14ac:dyDescent="0.2">
      <c r="A3" s="26"/>
      <c r="B3" s="32"/>
      <c r="C3" s="28">
        <v>2020</v>
      </c>
      <c r="D3" s="29"/>
      <c r="E3" s="30"/>
      <c r="F3" s="32"/>
      <c r="G3" s="28">
        <v>2030</v>
      </c>
      <c r="H3" s="29"/>
      <c r="I3" s="30"/>
      <c r="J3" s="32"/>
      <c r="K3" s="28">
        <v>2050</v>
      </c>
      <c r="L3" s="29"/>
      <c r="M3" s="30"/>
      <c r="N3" s="32"/>
    </row>
    <row r="4" spans="1:19" x14ac:dyDescent="0.2">
      <c r="A4" s="26"/>
      <c r="B4" s="32"/>
      <c r="C4" s="31" t="s">
        <v>16</v>
      </c>
      <c r="D4" s="33">
        <v>550</v>
      </c>
      <c r="E4" s="34">
        <v>450</v>
      </c>
      <c r="F4" s="32"/>
      <c r="G4" s="31" t="s">
        <v>16</v>
      </c>
      <c r="H4" s="33">
        <v>550</v>
      </c>
      <c r="I4" s="34">
        <v>450</v>
      </c>
      <c r="J4" s="32"/>
      <c r="K4" s="31" t="s">
        <v>16</v>
      </c>
      <c r="L4" s="33">
        <v>550</v>
      </c>
      <c r="M4" s="34">
        <v>450</v>
      </c>
      <c r="N4" s="32"/>
      <c r="O4" s="33">
        <v>550</v>
      </c>
      <c r="P4" s="33">
        <v>450</v>
      </c>
      <c r="R4" s="33">
        <v>550</v>
      </c>
      <c r="S4" s="33">
        <v>450</v>
      </c>
    </row>
    <row r="5" spans="1:19" x14ac:dyDescent="0.2">
      <c r="A5" s="26"/>
      <c r="B5" s="32"/>
      <c r="C5" s="31" t="s">
        <v>26</v>
      </c>
      <c r="D5" s="32" t="s">
        <v>24</v>
      </c>
      <c r="E5" s="35" t="s">
        <v>24</v>
      </c>
      <c r="F5" s="32"/>
      <c r="G5" s="31" t="s">
        <v>26</v>
      </c>
      <c r="H5" s="32" t="s">
        <v>24</v>
      </c>
      <c r="I5" s="35" t="s">
        <v>24</v>
      </c>
      <c r="J5" s="32"/>
      <c r="K5" s="31" t="s">
        <v>26</v>
      </c>
      <c r="L5" s="32" t="s">
        <v>24</v>
      </c>
      <c r="M5" s="35" t="s">
        <v>24</v>
      </c>
      <c r="N5" s="32"/>
      <c r="O5" s="32" t="s">
        <v>24</v>
      </c>
      <c r="P5" s="32" t="s">
        <v>24</v>
      </c>
      <c r="R5" s="32" t="s">
        <v>24</v>
      </c>
      <c r="S5" s="32" t="s">
        <v>24</v>
      </c>
    </row>
    <row r="6" spans="1:19" x14ac:dyDescent="0.2">
      <c r="A6" s="26"/>
      <c r="B6" s="32" t="s">
        <v>17</v>
      </c>
      <c r="C6" s="71">
        <f>C18</f>
        <v>16.44665625</v>
      </c>
      <c r="D6" s="36">
        <f>D18/C18*100-100</f>
        <v>-13.286752813356813</v>
      </c>
      <c r="E6" s="37">
        <f t="shared" ref="E6:E13" si="0">E18/C18*100-100</f>
        <v>-16.789168533877515</v>
      </c>
      <c r="F6" s="36"/>
      <c r="G6" s="71">
        <f>G18</f>
        <v>20.533673827999998</v>
      </c>
      <c r="H6" s="36">
        <f>H18/G18*100-100</f>
        <v>-35.558254582984986</v>
      </c>
      <c r="I6" s="37">
        <f>I18/G18*100-100</f>
        <v>-57.601314377905581</v>
      </c>
      <c r="J6" s="36"/>
      <c r="K6" s="71">
        <f>K18</f>
        <v>25.581972656000001</v>
      </c>
      <c r="L6" s="36">
        <f>L18/K18*100-100</f>
        <v>-71.307065140348271</v>
      </c>
      <c r="M6" s="37">
        <f>M18/K18*100-100</f>
        <v>-86.380142306254839</v>
      </c>
      <c r="N6" s="32"/>
      <c r="O6" s="36">
        <f>D6/100*$C6</f>
        <v>-2.1852265619999995</v>
      </c>
      <c r="P6" s="36">
        <f>E6/100*$C6</f>
        <v>-2.7612568359999998</v>
      </c>
      <c r="R6" s="36">
        <f>L6/100*$K6</f>
        <v>-18.241753906000003</v>
      </c>
      <c r="S6" s="36">
        <f>M6/100*$K6</f>
        <v>-22.097744385000002</v>
      </c>
    </row>
    <row r="7" spans="1:19" x14ac:dyDescent="0.2">
      <c r="A7" s="26"/>
      <c r="B7" s="32" t="s">
        <v>18</v>
      </c>
      <c r="C7" s="71">
        <f t="shared" ref="C7:C13" si="1">C19</f>
        <v>6.352399383999999</v>
      </c>
      <c r="D7" s="36">
        <f t="shared" ref="D7:D13" si="2">D19/C19*100-100</f>
        <v>-15.479115820026337</v>
      </c>
      <c r="E7" s="37">
        <f t="shared" si="0"/>
        <v>-16.16067098340362</v>
      </c>
      <c r="F7" s="36"/>
      <c r="G7" s="71">
        <f t="shared" ref="G7:G13" si="3">G19</f>
        <v>7.242996368</v>
      </c>
      <c r="H7" s="36">
        <f t="shared" ref="H7:H13" si="4">H19/G19*100-100</f>
        <v>-25.43486907075031</v>
      </c>
      <c r="I7" s="37">
        <f t="shared" ref="I7:I13" si="5">I19/G19*100-100</f>
        <v>-34.828201172998305</v>
      </c>
      <c r="J7" s="36"/>
      <c r="K7" s="71">
        <f t="shared" ref="K7:K13" si="6">K19</f>
        <v>9.0056826790000013</v>
      </c>
      <c r="L7" s="36">
        <f t="shared" ref="L7:L13" si="7">L19/K19*100-100</f>
        <v>-40.120569020551002</v>
      </c>
      <c r="M7" s="37">
        <f t="shared" ref="M7:M13" si="8">M19/K19*100-100</f>
        <v>-58.713360546555855</v>
      </c>
      <c r="N7" s="32"/>
      <c r="O7" s="36">
        <f t="shared" ref="O7:O13" si="9">D7/100*$C7</f>
        <v>-0.98329525799999951</v>
      </c>
      <c r="P7" s="36">
        <f t="shared" ref="P7:P13" si="10">E7/100*$C7</f>
        <v>-1.026590363999998</v>
      </c>
      <c r="R7" s="36">
        <f t="shared" ref="R7:R13" si="11">L7/100*$K7</f>
        <v>-3.6131311350000019</v>
      </c>
      <c r="S7" s="36">
        <f t="shared" ref="S7:S13" si="12">M7/100*$K7</f>
        <v>-5.2875389410000011</v>
      </c>
    </row>
    <row r="8" spans="1:19" x14ac:dyDescent="0.2">
      <c r="A8" s="26"/>
      <c r="B8" s="32" t="s">
        <v>19</v>
      </c>
      <c r="C8" s="71">
        <f t="shared" si="1"/>
        <v>7.5670119620000005</v>
      </c>
      <c r="D8" s="36">
        <f t="shared" si="2"/>
        <v>-0.47800766249139315</v>
      </c>
      <c r="E8" s="37">
        <f t="shared" si="0"/>
        <v>-0.49938244038420976</v>
      </c>
      <c r="F8" s="36"/>
      <c r="G8" s="71">
        <f t="shared" si="3"/>
        <v>8.6643940429999997</v>
      </c>
      <c r="H8" s="36">
        <f t="shared" si="4"/>
        <v>-0.77628904763790274</v>
      </c>
      <c r="I8" s="37">
        <f t="shared" si="5"/>
        <v>-1.2363819035509636</v>
      </c>
      <c r="J8" s="36"/>
      <c r="K8" s="71">
        <f t="shared" si="6"/>
        <v>10.080866211</v>
      </c>
      <c r="L8" s="36">
        <f t="shared" si="7"/>
        <v>-28.419157213632033</v>
      </c>
      <c r="M8" s="37">
        <f t="shared" si="8"/>
        <v>-43.265000504032578</v>
      </c>
      <c r="N8" s="32"/>
      <c r="O8" s="36">
        <f t="shared" si="9"/>
        <v>-3.6170897000000313E-2</v>
      </c>
      <c r="P8" s="36">
        <f t="shared" si="10"/>
        <v>-3.7788329000000676E-2</v>
      </c>
      <c r="R8" s="36">
        <f t="shared" si="11"/>
        <v>-2.8648972170000007</v>
      </c>
      <c r="S8" s="36">
        <f t="shared" si="12"/>
        <v>-4.3614868170000003</v>
      </c>
    </row>
    <row r="9" spans="1:19" x14ac:dyDescent="0.2">
      <c r="A9" s="26"/>
      <c r="B9" s="32" t="s">
        <v>20</v>
      </c>
      <c r="C9" s="71">
        <f t="shared" si="1"/>
        <v>14.486654937999999</v>
      </c>
      <c r="D9" s="36">
        <f t="shared" si="2"/>
        <v>-15.695775358296146</v>
      </c>
      <c r="E9" s="37">
        <f t="shared" si="0"/>
        <v>-17.57437221288221</v>
      </c>
      <c r="F9" s="36"/>
      <c r="G9" s="71">
        <f t="shared" si="3"/>
        <v>18.829586973999998</v>
      </c>
      <c r="H9" s="36">
        <f t="shared" si="4"/>
        <v>-29.263031029880722</v>
      </c>
      <c r="I9" s="37">
        <f t="shared" si="5"/>
        <v>-41.195391665843772</v>
      </c>
      <c r="J9" s="36"/>
      <c r="K9" s="71">
        <f t="shared" si="6"/>
        <v>24.687744507000001</v>
      </c>
      <c r="L9" s="36">
        <f t="shared" si="7"/>
        <v>-51.823215107286835</v>
      </c>
      <c r="M9" s="37">
        <f t="shared" si="8"/>
        <v>-63.690104908294451</v>
      </c>
      <c r="N9" s="32"/>
      <c r="O9" s="36">
        <f t="shared" si="9"/>
        <v>-2.2737928159999958</v>
      </c>
      <c r="P9" s="36">
        <f t="shared" si="10"/>
        <v>-2.5459386600000005</v>
      </c>
      <c r="R9" s="36">
        <f t="shared" si="11"/>
        <v>-12.793982941000001</v>
      </c>
      <c r="S9" s="36">
        <f t="shared" si="12"/>
        <v>-15.723650376000002</v>
      </c>
    </row>
    <row r="10" spans="1:19" x14ac:dyDescent="0.2">
      <c r="A10" s="26"/>
      <c r="B10" s="32" t="s">
        <v>25</v>
      </c>
      <c r="C10" s="71">
        <f t="shared" si="1"/>
        <v>5.2536380149999999</v>
      </c>
      <c r="D10" s="36">
        <f t="shared" si="2"/>
        <v>-30.812318613847253</v>
      </c>
      <c r="E10" s="37">
        <f t="shared" si="0"/>
        <v>-34.630220331234597</v>
      </c>
      <c r="F10" s="36"/>
      <c r="G10" s="71">
        <f t="shared" si="3"/>
        <v>5.7962521969999994</v>
      </c>
      <c r="H10" s="36">
        <f t="shared" si="4"/>
        <v>-55.852404467072219</v>
      </c>
      <c r="I10" s="37">
        <f t="shared" si="5"/>
        <v>-71.633909910769873</v>
      </c>
      <c r="J10" s="36"/>
      <c r="K10" s="71">
        <f t="shared" si="6"/>
        <v>5.9294995280000009</v>
      </c>
      <c r="L10" s="36">
        <f t="shared" si="7"/>
        <v>-72.717006597930208</v>
      </c>
      <c r="M10" s="37">
        <f t="shared" si="8"/>
        <v>-84.422663470359595</v>
      </c>
      <c r="N10" s="32"/>
      <c r="O10" s="36">
        <f t="shared" si="9"/>
        <v>-1.6187676840000005</v>
      </c>
      <c r="P10" s="36">
        <f t="shared" si="10"/>
        <v>-1.8193464199999996</v>
      </c>
      <c r="R10" s="36">
        <f t="shared" si="11"/>
        <v>-4.3117545630000018</v>
      </c>
      <c r="S10" s="36">
        <f t="shared" si="12"/>
        <v>-5.0058414320000013</v>
      </c>
    </row>
    <row r="11" spans="1:19" x14ac:dyDescent="0.2">
      <c r="A11" s="26"/>
      <c r="B11" s="32" t="s">
        <v>21</v>
      </c>
      <c r="C11" s="71">
        <f t="shared" si="1"/>
        <v>3.5507687990000001</v>
      </c>
      <c r="D11" s="36">
        <f t="shared" si="2"/>
        <v>-32.722900779325002</v>
      </c>
      <c r="E11" s="37">
        <f t="shared" si="0"/>
        <v>-70.987821108202766</v>
      </c>
      <c r="F11" s="36"/>
      <c r="G11" s="71">
        <f t="shared" si="3"/>
        <v>2.3131699220000002</v>
      </c>
      <c r="H11" s="36">
        <f t="shared" si="4"/>
        <v>-214.24164069689991</v>
      </c>
      <c r="I11" s="37">
        <f t="shared" si="5"/>
        <v>-300.02017997015957</v>
      </c>
      <c r="J11" s="36"/>
      <c r="K11" s="71">
        <f t="shared" si="6"/>
        <v>1.8891314700000001</v>
      </c>
      <c r="L11" s="36">
        <f t="shared" si="7"/>
        <v>-308.22854314104461</v>
      </c>
      <c r="M11" s="37">
        <f t="shared" si="8"/>
        <v>-379.64797860256908</v>
      </c>
      <c r="N11" s="32"/>
      <c r="O11" s="36">
        <f t="shared" si="9"/>
        <v>-1.1619145510000002</v>
      </c>
      <c r="P11" s="36">
        <f t="shared" si="10"/>
        <v>-2.520613403</v>
      </c>
      <c r="R11" s="36">
        <f t="shared" si="11"/>
        <v>-5.8228424080000005</v>
      </c>
      <c r="S11" s="36">
        <f t="shared" si="12"/>
        <v>-7.1720494389999994</v>
      </c>
    </row>
    <row r="12" spans="1:19" x14ac:dyDescent="0.2">
      <c r="A12" s="26"/>
      <c r="B12" s="32" t="s">
        <v>22</v>
      </c>
      <c r="C12" s="71">
        <f t="shared" si="1"/>
        <v>7.7003042460000088</v>
      </c>
      <c r="D12" s="36">
        <f t="shared" si="2"/>
        <v>-13.407041852096953</v>
      </c>
      <c r="E12" s="37">
        <f t="shared" si="0"/>
        <v>-15.96407563556437</v>
      </c>
      <c r="F12" s="36"/>
      <c r="G12" s="71">
        <f t="shared" si="3"/>
        <v>9.1746922929999997</v>
      </c>
      <c r="H12" s="36">
        <f t="shared" si="4"/>
        <v>-30.958821945092623</v>
      </c>
      <c r="I12" s="37">
        <f t="shared" si="5"/>
        <v>-46.365419996107974</v>
      </c>
      <c r="J12" s="36"/>
      <c r="K12" s="71">
        <f t="shared" si="6"/>
        <v>11.847852948999993</v>
      </c>
      <c r="L12" s="36">
        <f t="shared" si="7"/>
        <v>-58.767744543855748</v>
      </c>
      <c r="M12" s="37">
        <f t="shared" si="8"/>
        <v>-72.205553089026566</v>
      </c>
      <c r="N12" s="32"/>
      <c r="O12" s="36">
        <f t="shared" si="9"/>
        <v>-1.0323830130000198</v>
      </c>
      <c r="P12" s="36">
        <f t="shared" si="10"/>
        <v>-1.2292823940000162</v>
      </c>
      <c r="R12" s="36">
        <f t="shared" si="11"/>
        <v>-6.9627159549999957</v>
      </c>
      <c r="S12" s="36">
        <f t="shared" si="12"/>
        <v>-8.5548077509999896</v>
      </c>
    </row>
    <row r="13" spans="1:19" x14ac:dyDescent="0.2">
      <c r="A13" s="26"/>
      <c r="B13" s="32" t="s">
        <v>23</v>
      </c>
      <c r="C13" s="72">
        <f t="shared" si="1"/>
        <v>61.357433594000007</v>
      </c>
      <c r="D13" s="38">
        <f t="shared" si="2"/>
        <v>-15.143317177315268</v>
      </c>
      <c r="E13" s="73">
        <f t="shared" si="0"/>
        <v>-19.461075384951698</v>
      </c>
      <c r="F13" s="36"/>
      <c r="G13" s="72">
        <f t="shared" si="3"/>
        <v>72.554765624999987</v>
      </c>
      <c r="H13" s="38">
        <f t="shared" si="4"/>
        <v>-35.496672233926745</v>
      </c>
      <c r="I13" s="73">
        <f t="shared" si="5"/>
        <v>-51.768152505833406</v>
      </c>
      <c r="J13" s="36"/>
      <c r="K13" s="72">
        <f t="shared" si="6"/>
        <v>89.022749999999974</v>
      </c>
      <c r="L13" s="38">
        <f t="shared" si="7"/>
        <v>-61.345081032657376</v>
      </c>
      <c r="M13" s="73">
        <f t="shared" si="8"/>
        <v>-76.61313444147703</v>
      </c>
      <c r="N13" s="32"/>
      <c r="O13" s="36">
        <f t="shared" si="9"/>
        <v>-9.2915507810000122</v>
      </c>
      <c r="P13" s="36">
        <f t="shared" si="10"/>
        <v>-11.940816406000019</v>
      </c>
      <c r="R13" s="36">
        <f t="shared" si="11"/>
        <v>-54.611078124999977</v>
      </c>
      <c r="S13" s="36">
        <f t="shared" si="12"/>
        <v>-68.203119140999974</v>
      </c>
    </row>
    <row r="14" spans="1:19" x14ac:dyDescent="0.2">
      <c r="A14" s="2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4"/>
      <c r="P14" s="24"/>
    </row>
    <row r="15" spans="1:19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9" x14ac:dyDescent="0.2">
      <c r="A16" s="26"/>
      <c r="B16" s="26"/>
      <c r="C16" s="26">
        <v>2020</v>
      </c>
      <c r="D16" s="26"/>
      <c r="E16" s="26"/>
      <c r="F16" s="26"/>
      <c r="G16" s="26">
        <v>2030</v>
      </c>
      <c r="H16" s="26"/>
      <c r="I16" s="26"/>
      <c r="J16" s="26"/>
      <c r="K16" s="26">
        <v>2050</v>
      </c>
      <c r="L16" s="26"/>
      <c r="M16" s="26"/>
      <c r="N16" s="26"/>
    </row>
    <row r="17" spans="1:16" x14ac:dyDescent="0.2">
      <c r="A17" s="26"/>
      <c r="B17" s="26"/>
      <c r="C17" s="26" t="s">
        <v>16</v>
      </c>
      <c r="D17" s="26">
        <v>550</v>
      </c>
      <c r="E17" s="26">
        <v>450</v>
      </c>
      <c r="F17" s="26"/>
      <c r="G17" s="26" t="s">
        <v>16</v>
      </c>
      <c r="H17" s="26">
        <v>550</v>
      </c>
      <c r="I17" s="26">
        <v>450</v>
      </c>
      <c r="J17" s="26"/>
      <c r="K17" s="26" t="s">
        <v>16</v>
      </c>
      <c r="L17" s="26">
        <v>550</v>
      </c>
      <c r="M17" s="26">
        <v>450</v>
      </c>
      <c r="N17" s="26"/>
    </row>
    <row r="18" spans="1:16" x14ac:dyDescent="0.2">
      <c r="A18" s="26"/>
      <c r="B18" s="32" t="s">
        <v>17</v>
      </c>
      <c r="C18" s="70">
        <f>HLOOKUP($C$16,Data!$D$1:$AU$29,ROW(Data!D4),FALSE)</f>
        <v>16.44665625</v>
      </c>
      <c r="D18" s="70">
        <f>HLOOKUP($C$16,Data!$D$1:$AU$29,ROW(Data!D13),FALSE)</f>
        <v>14.261429688</v>
      </c>
      <c r="E18" s="70">
        <f>HLOOKUP($C$16,Data!$D$1:$AU$29,ROW(Data!D22),FALSE)</f>
        <v>13.685399413999999</v>
      </c>
      <c r="F18" s="26"/>
      <c r="G18" s="70">
        <f>HLOOKUP($G$16,Data!$D$1:$AU$29,ROW(Data!D4),FALSE)</f>
        <v>20.533673827999998</v>
      </c>
      <c r="H18" s="70">
        <f>HLOOKUP($G$16,Data!$D$1:$AU$29,ROW(Data!D13),FALSE)</f>
        <v>13.232257813</v>
      </c>
      <c r="I18" s="70">
        <f>HLOOKUP($G$16,Data!$D$1:$AU$29,ROW(Data!D22),FALSE)</f>
        <v>8.7060078129999994</v>
      </c>
      <c r="J18" s="26"/>
      <c r="K18" s="70">
        <f>HLOOKUP($K$16,Data!$D$1:$AU$29,ROW(Data!D4),FALSE)</f>
        <v>25.581972656000001</v>
      </c>
      <c r="L18" s="70">
        <f>HLOOKUP($K$16,Data!$D$1:$AU$29,ROW(Data!D13),FALSE)</f>
        <v>7.34021875</v>
      </c>
      <c r="M18" s="70">
        <f>HLOOKUP($K$16,Data!$D$1:$AU$29,ROW(Data!D22),FALSE)</f>
        <v>3.4842282710000001</v>
      </c>
      <c r="N18" s="26"/>
      <c r="O18" s="36"/>
      <c r="P18" s="36"/>
    </row>
    <row r="19" spans="1:16" x14ac:dyDescent="0.2">
      <c r="A19" s="26"/>
      <c r="B19" s="32" t="s">
        <v>18</v>
      </c>
      <c r="C19" s="70">
        <f>HLOOKUP($C$16,Data!$D$1:$AU$29,ROW(Data!D5),FALSE)</f>
        <v>6.352399383999999</v>
      </c>
      <c r="D19" s="70">
        <f>HLOOKUP($C$16,Data!$D$1:$AU$29,ROW(Data!D14),FALSE)</f>
        <v>5.3691041259999999</v>
      </c>
      <c r="E19" s="70">
        <f>HLOOKUP($C$16,Data!$D$1:$AU$29,ROW(Data!D23),FALSE)</f>
        <v>5.3258090200000003</v>
      </c>
      <c r="F19" s="26"/>
      <c r="G19" s="70">
        <f>HLOOKUP($G$16,Data!$D$1:$AU$29,ROW(Data!D5),FALSE)</f>
        <v>7.242996368</v>
      </c>
      <c r="H19" s="70">
        <f>HLOOKUP($G$16,Data!$D$1:$AU$29,ROW(Data!D14),FALSE)</f>
        <v>5.4007497249999998</v>
      </c>
      <c r="I19" s="70">
        <f>HLOOKUP($G$16,Data!$D$1:$AU$29,ROW(Data!D23),FALSE)</f>
        <v>4.7203910219999994</v>
      </c>
      <c r="J19" s="26"/>
      <c r="K19" s="70">
        <f>HLOOKUP($K$16,Data!$D$1:$AU$29,ROW(Data!D5),FALSE)</f>
        <v>9.0056826790000013</v>
      </c>
      <c r="L19" s="70">
        <f>HLOOKUP($K$16,Data!$D$1:$AU$29,ROW(Data!D14),FALSE)</f>
        <v>5.3925515439999998</v>
      </c>
      <c r="M19" s="70">
        <f>HLOOKUP($K$16,Data!$D$1:$AU$29,ROW(Data!D23),FALSE)</f>
        <v>3.7181437380000002</v>
      </c>
      <c r="N19" s="26"/>
      <c r="O19" s="36"/>
      <c r="P19" s="36"/>
    </row>
    <row r="20" spans="1:16" x14ac:dyDescent="0.2">
      <c r="A20" s="26"/>
      <c r="B20" s="32" t="s">
        <v>19</v>
      </c>
      <c r="C20" s="70">
        <f>HLOOKUP($C$16,Data!$D$1:$AU$29,ROW(Data!D6),FALSE)</f>
        <v>7.5670119620000005</v>
      </c>
      <c r="D20" s="70">
        <f>HLOOKUP($C$16,Data!$D$1:$AU$29,ROW(Data!D15),FALSE)</f>
        <v>7.5308410650000006</v>
      </c>
      <c r="E20" s="70">
        <f>HLOOKUP($C$16,Data!$D$1:$AU$29,ROW(Data!D24),FALSE)</f>
        <v>7.529223633</v>
      </c>
      <c r="F20" s="26"/>
      <c r="G20" s="70">
        <f>HLOOKUP($G$16,Data!$D$1:$AU$29,ROW(Data!D6),FALSE)</f>
        <v>8.6643940429999997</v>
      </c>
      <c r="H20" s="70">
        <f>HLOOKUP($G$16,Data!$D$1:$AU$29,ROW(Data!D15),FALSE)</f>
        <v>8.5971333009999995</v>
      </c>
      <c r="I20" s="70">
        <f>HLOOKUP($G$16,Data!$D$1:$AU$29,ROW(Data!D24),FALSE)</f>
        <v>8.5572690429999998</v>
      </c>
      <c r="J20" s="26"/>
      <c r="K20" s="70">
        <f>HLOOKUP($K$16,Data!$D$1:$AU$29,ROW(Data!D6),FALSE)</f>
        <v>10.080866211</v>
      </c>
      <c r="L20" s="70">
        <f>HLOOKUP($K$16,Data!$D$1:$AU$29,ROW(Data!D15),FALSE)</f>
        <v>7.2159689939999998</v>
      </c>
      <c r="M20" s="70">
        <f>HLOOKUP($K$16,Data!$D$1:$AU$29,ROW(Data!D24),FALSE)</f>
        <v>5.7193793939999997</v>
      </c>
      <c r="N20" s="26"/>
      <c r="O20" s="36"/>
      <c r="P20" s="36"/>
    </row>
    <row r="21" spans="1:16" x14ac:dyDescent="0.2">
      <c r="A21" s="26"/>
      <c r="B21" s="32" t="s">
        <v>20</v>
      </c>
      <c r="C21" s="70">
        <f>HLOOKUP($C$16,Data!$D$1:$AU$29,ROW(Data!D7),FALSE)</f>
        <v>14.486654937999999</v>
      </c>
      <c r="D21" s="70">
        <f>HLOOKUP($C$16,Data!$D$1:$AU$29,ROW(Data!D16),FALSE)</f>
        <v>12.212862122000002</v>
      </c>
      <c r="E21" s="70">
        <f>HLOOKUP($C$16,Data!$D$1:$AU$29,ROW(Data!D25),FALSE)</f>
        <v>11.940716278</v>
      </c>
      <c r="F21" s="26"/>
      <c r="G21" s="70">
        <f>HLOOKUP($G$16,Data!$D$1:$AU$29,ROW(Data!D7),FALSE)</f>
        <v>18.829586973999998</v>
      </c>
      <c r="H21" s="70">
        <f>HLOOKUP($G$16,Data!$D$1:$AU$29,ROW(Data!D16),FALSE)</f>
        <v>13.319479094999998</v>
      </c>
      <c r="I21" s="70">
        <f>HLOOKUP($G$16,Data!$D$1:$AU$29,ROW(Data!D25),FALSE)</f>
        <v>11.072664870999999</v>
      </c>
      <c r="J21" s="26"/>
      <c r="K21" s="70">
        <f>HLOOKUP($K$16,Data!$D$1:$AU$29,ROW(Data!D7),FALSE)</f>
        <v>24.687744507000001</v>
      </c>
      <c r="L21" s="70">
        <f>HLOOKUP($K$16,Data!$D$1:$AU$29,ROW(Data!D16),FALSE)</f>
        <v>11.893761566</v>
      </c>
      <c r="M21" s="70">
        <f>HLOOKUP($K$16,Data!$D$1:$AU$29,ROW(Data!D25),FALSE)</f>
        <v>8.9640941309999995</v>
      </c>
      <c r="N21" s="26"/>
      <c r="O21" s="36"/>
      <c r="P21" s="36"/>
    </row>
    <row r="22" spans="1:16" x14ac:dyDescent="0.2">
      <c r="A22" s="26"/>
      <c r="B22" s="32" t="s">
        <v>25</v>
      </c>
      <c r="C22" s="70">
        <f>HLOOKUP($C$16,Data!$D$1:$AU$29,ROW(Data!D8),FALSE)</f>
        <v>5.2536380149999999</v>
      </c>
      <c r="D22" s="70">
        <f>HLOOKUP($C$16,Data!$D$1:$AU$29,ROW(Data!D17),FALSE)</f>
        <v>3.6348703309999997</v>
      </c>
      <c r="E22" s="70">
        <f>HLOOKUP($C$16,Data!$D$1:$AU$29,ROW(Data!D26),FALSE)</f>
        <v>3.4342915950000004</v>
      </c>
      <c r="F22" s="26"/>
      <c r="G22" s="70">
        <f>HLOOKUP($G$16,Data!$D$1:$AU$29,ROW(Data!D8),FALSE)</f>
        <v>5.7962521969999994</v>
      </c>
      <c r="H22" s="70">
        <f>HLOOKUP($G$16,Data!$D$1:$AU$29,ROW(Data!D17),FALSE)</f>
        <v>2.5589059760000001</v>
      </c>
      <c r="I22" s="70">
        <f>HLOOKUP($G$16,Data!$D$1:$AU$29,ROW(Data!D26),FALSE)</f>
        <v>1.6441701200000001</v>
      </c>
      <c r="J22" s="26"/>
      <c r="K22" s="70">
        <f>HLOOKUP($K$16,Data!$D$1:$AU$29,ROW(Data!D8),FALSE)</f>
        <v>5.9294995280000009</v>
      </c>
      <c r="L22" s="70">
        <f>HLOOKUP($K$16,Data!$D$1:$AU$29,ROW(Data!D17),FALSE)</f>
        <v>1.6177449649999998</v>
      </c>
      <c r="M22" s="70">
        <f>HLOOKUP($K$16,Data!$D$1:$AU$29,ROW(Data!D26),FALSE)</f>
        <v>0.92365809599999993</v>
      </c>
      <c r="N22" s="26"/>
      <c r="O22" s="36"/>
      <c r="P22" s="36"/>
    </row>
    <row r="23" spans="1:16" x14ac:dyDescent="0.2">
      <c r="A23" s="26"/>
      <c r="B23" s="32" t="s">
        <v>21</v>
      </c>
      <c r="C23" s="70">
        <f>HLOOKUP($C$16,Data!$D$1:$AU$29,ROW(Data!D9),FALSE)</f>
        <v>3.5507687990000001</v>
      </c>
      <c r="D23" s="70">
        <f>HLOOKUP($C$16,Data!$D$1:$AU$29,ROW(Data!D18),FALSE)</f>
        <v>2.3888542479999999</v>
      </c>
      <c r="E23" s="70">
        <f>HLOOKUP($C$16,Data!$D$1:$AU$29,ROW(Data!D27),FALSE)</f>
        <v>1.0301553960000001</v>
      </c>
      <c r="F23" s="26"/>
      <c r="G23" s="70">
        <f>HLOOKUP($G$16,Data!$D$1:$AU$29,ROW(Data!D9),FALSE)</f>
        <v>2.3131699220000002</v>
      </c>
      <c r="H23" s="70">
        <f>HLOOKUP($G$16,Data!$D$1:$AU$29,ROW(Data!D18),FALSE)</f>
        <v>-2.642603271</v>
      </c>
      <c r="I23" s="70">
        <f>HLOOKUP($G$16,Data!$D$1:$AU$29,ROW(Data!D27),FALSE)</f>
        <v>-4.6268066409999999</v>
      </c>
      <c r="J23" s="26"/>
      <c r="K23" s="70">
        <f>HLOOKUP($K$16,Data!$D$1:$AU$29,ROW(Data!D9),FALSE)</f>
        <v>1.8891314700000001</v>
      </c>
      <c r="L23" s="70">
        <f>HLOOKUP($K$16,Data!$D$1:$AU$29,ROW(Data!D18),FALSE)</f>
        <v>-3.9337109380000004</v>
      </c>
      <c r="M23" s="70">
        <f>HLOOKUP($K$16,Data!$D$1:$AU$29,ROW(Data!D27),FALSE)</f>
        <v>-5.2829179689999997</v>
      </c>
      <c r="N23" s="26"/>
      <c r="O23" s="36"/>
      <c r="P23" s="36"/>
    </row>
    <row r="24" spans="1:16" x14ac:dyDescent="0.2">
      <c r="A24" s="26"/>
      <c r="B24" s="32" t="s">
        <v>22</v>
      </c>
      <c r="C24" s="70">
        <f>HLOOKUP($C$16,Data!$D$1:$AU$29,ROW(Data!D10),FALSE)</f>
        <v>7.7003042460000088</v>
      </c>
      <c r="D24" s="70">
        <f>HLOOKUP($C$16,Data!$D$1:$AU$29,ROW(Data!D19),FALSE)</f>
        <v>6.6679212329999888</v>
      </c>
      <c r="E24" s="70">
        <f>HLOOKUP($C$16,Data!$D$1:$AU$29,ROW(Data!D28),FALSE)</f>
        <v>6.4710218519999927</v>
      </c>
      <c r="F24" s="26"/>
      <c r="G24" s="70">
        <f>HLOOKUP($G$16,Data!$D$1:$AU$29,ROW(Data!D10),FALSE)</f>
        <v>9.1746922929999997</v>
      </c>
      <c r="H24" s="70">
        <f>HLOOKUP($G$16,Data!$D$1:$AU$29,ROW(Data!D19),FALSE)</f>
        <v>6.3343156419999938</v>
      </c>
      <c r="I24" s="70">
        <f>HLOOKUP($G$16,Data!$D$1:$AU$29,ROW(Data!D28),FALSE)</f>
        <v>4.920807678000001</v>
      </c>
      <c r="J24" s="26"/>
      <c r="K24" s="70">
        <f>HLOOKUP($K$16,Data!$D$1:$AU$29,ROW(Data!D10),FALSE)</f>
        <v>11.847852948999993</v>
      </c>
      <c r="L24" s="70">
        <f>HLOOKUP($K$16,Data!$D$1:$AU$29,ROW(Data!D19),FALSE)</f>
        <v>4.8851369939999971</v>
      </c>
      <c r="M24" s="70">
        <f>HLOOKUP($K$16,Data!$D$1:$AU$29,ROW(Data!D28),FALSE)</f>
        <v>3.2930451980000028</v>
      </c>
      <c r="N24" s="26"/>
      <c r="O24" s="36"/>
      <c r="P24" s="36"/>
    </row>
    <row r="25" spans="1:16" x14ac:dyDescent="0.2">
      <c r="A25" s="26"/>
      <c r="B25" s="32" t="s">
        <v>23</v>
      </c>
      <c r="C25" s="70">
        <f>HLOOKUP($C$16,Data!$D$1:$AU$29,ROW(Data!D11),FALSE)</f>
        <v>61.357433594000007</v>
      </c>
      <c r="D25" s="70">
        <f>HLOOKUP($C$16,Data!$D$1:$AU$29,ROW(Data!D20),FALSE)</f>
        <v>52.065882812999995</v>
      </c>
      <c r="E25" s="70">
        <f>HLOOKUP($C$16,Data!$D$1:$AU$29,ROW(Data!D29),FALSE)</f>
        <v>49.416617187999989</v>
      </c>
      <c r="F25" s="26"/>
      <c r="G25" s="70">
        <f>HLOOKUP($G$16,Data!$D$1:$AU$29,ROW(Data!D11),FALSE)</f>
        <v>72.554765624999987</v>
      </c>
      <c r="H25" s="70">
        <f>HLOOKUP($G$16,Data!$D$1:$AU$29,ROW(Data!D20),FALSE)</f>
        <v>46.800238280999992</v>
      </c>
      <c r="I25" s="70">
        <f>HLOOKUP($G$16,Data!$D$1:$AU$29,ROW(Data!D29),FALSE)</f>
        <v>34.994503905999998</v>
      </c>
      <c r="J25" s="26"/>
      <c r="K25" s="70">
        <f>HLOOKUP($K$16,Data!$D$1:$AU$29,ROW(Data!D11),FALSE)</f>
        <v>89.022749999999974</v>
      </c>
      <c r="L25" s="70">
        <f>HLOOKUP($K$16,Data!$D$1:$AU$29,ROW(Data!D20),FALSE)</f>
        <v>34.411671874999996</v>
      </c>
      <c r="M25" s="70">
        <f>HLOOKUP($K$16,Data!$D$1:$AU$29,ROW(Data!D29),FALSE)</f>
        <v>20.819630859</v>
      </c>
      <c r="N25" s="26"/>
      <c r="O25" s="36"/>
      <c r="P25" s="36"/>
    </row>
    <row r="26" spans="1:1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6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6" x14ac:dyDescent="0.2">
      <c r="A28" s="26"/>
      <c r="B28" s="26"/>
      <c r="C28" s="26" t="s">
        <v>78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6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6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V179"/>
  <sheetViews>
    <sheetView zoomScaleNormal="100" workbookViewId="0">
      <pane xSplit="3" ySplit="1" topLeftCell="D2" activePane="bottomRight" state="frozen"/>
      <selection pane="topRight" activeCell="B1" sqref="B1"/>
      <selection pane="bottomLeft" activeCell="A2" sqref="A2"/>
      <selection pane="bottomRight" activeCell="C179" sqref="C179"/>
    </sheetView>
  </sheetViews>
  <sheetFormatPr defaultRowHeight="12.75" x14ac:dyDescent="0.2"/>
  <cols>
    <col min="1" max="1" width="21.85546875" style="9" bestFit="1" customWidth="1"/>
    <col min="2" max="2" width="6.7109375" style="9" customWidth="1"/>
    <col min="3" max="3" width="18.5703125" style="9" customWidth="1"/>
    <col min="4" max="6" width="9.140625" style="9"/>
    <col min="7" max="7" width="11.5703125" style="9" customWidth="1"/>
    <col min="8" max="8" width="11.7109375" style="9" customWidth="1"/>
    <col min="9" max="16384" width="9.140625" style="9"/>
  </cols>
  <sheetData>
    <row r="1" spans="1:48" x14ac:dyDescent="0.2">
      <c r="A1" s="24"/>
      <c r="B1" s="24"/>
      <c r="C1" s="24"/>
      <c r="D1" s="24">
        <v>2007</v>
      </c>
      <c r="E1" s="24">
        <f t="shared" ref="E1:AU1" si="0">D1+1</f>
        <v>2008</v>
      </c>
      <c r="F1" s="24">
        <f t="shared" si="0"/>
        <v>2009</v>
      </c>
      <c r="G1" s="24">
        <f t="shared" si="0"/>
        <v>2010</v>
      </c>
      <c r="H1" s="24">
        <f t="shared" si="0"/>
        <v>2011</v>
      </c>
      <c r="I1" s="24">
        <f t="shared" si="0"/>
        <v>2012</v>
      </c>
      <c r="J1" s="24">
        <f t="shared" si="0"/>
        <v>2013</v>
      </c>
      <c r="K1" s="24">
        <f t="shared" si="0"/>
        <v>2014</v>
      </c>
      <c r="L1" s="24">
        <f t="shared" si="0"/>
        <v>2015</v>
      </c>
      <c r="M1" s="24">
        <f t="shared" si="0"/>
        <v>2016</v>
      </c>
      <c r="N1" s="24">
        <f t="shared" si="0"/>
        <v>2017</v>
      </c>
      <c r="O1" s="24">
        <f t="shared" si="0"/>
        <v>2018</v>
      </c>
      <c r="P1" s="24">
        <f t="shared" si="0"/>
        <v>2019</v>
      </c>
      <c r="Q1" s="24">
        <f t="shared" si="0"/>
        <v>2020</v>
      </c>
      <c r="R1" s="24">
        <f t="shared" si="0"/>
        <v>2021</v>
      </c>
      <c r="S1" s="24">
        <f t="shared" si="0"/>
        <v>2022</v>
      </c>
      <c r="T1" s="24">
        <f t="shared" si="0"/>
        <v>2023</v>
      </c>
      <c r="U1" s="24">
        <f t="shared" si="0"/>
        <v>2024</v>
      </c>
      <c r="V1" s="24">
        <f t="shared" si="0"/>
        <v>2025</v>
      </c>
      <c r="W1" s="24">
        <f t="shared" si="0"/>
        <v>2026</v>
      </c>
      <c r="X1" s="24">
        <f t="shared" si="0"/>
        <v>2027</v>
      </c>
      <c r="Y1" s="24">
        <f t="shared" si="0"/>
        <v>2028</v>
      </c>
      <c r="Z1" s="24">
        <f t="shared" si="0"/>
        <v>2029</v>
      </c>
      <c r="AA1" s="24">
        <f t="shared" si="0"/>
        <v>2030</v>
      </c>
      <c r="AB1" s="24">
        <f t="shared" si="0"/>
        <v>2031</v>
      </c>
      <c r="AC1" s="24">
        <f t="shared" si="0"/>
        <v>2032</v>
      </c>
      <c r="AD1" s="24">
        <f t="shared" si="0"/>
        <v>2033</v>
      </c>
      <c r="AE1" s="24">
        <f t="shared" si="0"/>
        <v>2034</v>
      </c>
      <c r="AF1" s="24">
        <f t="shared" si="0"/>
        <v>2035</v>
      </c>
      <c r="AG1" s="24">
        <f t="shared" si="0"/>
        <v>2036</v>
      </c>
      <c r="AH1" s="24">
        <f t="shared" si="0"/>
        <v>2037</v>
      </c>
      <c r="AI1" s="24">
        <f t="shared" si="0"/>
        <v>2038</v>
      </c>
      <c r="AJ1" s="24">
        <f t="shared" si="0"/>
        <v>2039</v>
      </c>
      <c r="AK1" s="24">
        <f t="shared" si="0"/>
        <v>2040</v>
      </c>
      <c r="AL1" s="24">
        <f t="shared" si="0"/>
        <v>2041</v>
      </c>
      <c r="AM1" s="24">
        <f t="shared" si="0"/>
        <v>2042</v>
      </c>
      <c r="AN1" s="24">
        <f t="shared" si="0"/>
        <v>2043</v>
      </c>
      <c r="AO1" s="24">
        <f t="shared" si="0"/>
        <v>2044</v>
      </c>
      <c r="AP1" s="24">
        <f t="shared" si="0"/>
        <v>2045</v>
      </c>
      <c r="AQ1" s="24">
        <f t="shared" si="0"/>
        <v>2046</v>
      </c>
      <c r="AR1" s="24">
        <f t="shared" si="0"/>
        <v>2047</v>
      </c>
      <c r="AS1" s="24">
        <f t="shared" si="0"/>
        <v>2048</v>
      </c>
      <c r="AT1" s="24">
        <f t="shared" si="0"/>
        <v>2049</v>
      </c>
      <c r="AU1" s="24">
        <f t="shared" si="0"/>
        <v>2050</v>
      </c>
    </row>
    <row r="2" spans="1:4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8" x14ac:dyDescent="0.2">
      <c r="A3" s="24"/>
      <c r="B3" s="24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">
      <c r="A4" s="44" t="s">
        <v>60</v>
      </c>
      <c r="B4" s="10"/>
      <c r="C4" s="11" t="s">
        <v>17</v>
      </c>
      <c r="D4" s="40">
        <f t="shared" ref="D4:AU4" si="1">D32/1000</f>
        <v>11.096960938</v>
      </c>
      <c r="E4" s="40">
        <f t="shared" si="1"/>
        <v>11.498288086000001</v>
      </c>
      <c r="F4" s="40">
        <f t="shared" si="1"/>
        <v>11.322837890999999</v>
      </c>
      <c r="G4" s="40">
        <f t="shared" si="1"/>
        <v>11.816208984000001</v>
      </c>
      <c r="H4" s="40">
        <f t="shared" si="1"/>
        <v>12.257748047</v>
      </c>
      <c r="I4" s="40">
        <f t="shared" si="1"/>
        <v>12.326482422</v>
      </c>
      <c r="J4" s="40">
        <f t="shared" si="1"/>
        <v>13.245330078</v>
      </c>
      <c r="K4" s="40">
        <f t="shared" si="1"/>
        <v>13.646791992000001</v>
      </c>
      <c r="L4" s="40">
        <f t="shared" si="1"/>
        <v>13.982085938000001</v>
      </c>
      <c r="M4" s="40">
        <f t="shared" si="1"/>
        <v>14.392186522999999</v>
      </c>
      <c r="N4" s="40">
        <f t="shared" si="1"/>
        <v>14.913036133</v>
      </c>
      <c r="O4" s="40">
        <f t="shared" si="1"/>
        <v>15.462158203000001</v>
      </c>
      <c r="P4" s="40">
        <f t="shared" si="1"/>
        <v>15.960105469</v>
      </c>
      <c r="Q4" s="40">
        <f t="shared" si="1"/>
        <v>16.44665625</v>
      </c>
      <c r="R4" s="40">
        <f t="shared" si="1"/>
        <v>16.889791016</v>
      </c>
      <c r="S4" s="40">
        <f t="shared" si="1"/>
        <v>17.286666015999998</v>
      </c>
      <c r="T4" s="40">
        <f t="shared" si="1"/>
        <v>17.677892577999998</v>
      </c>
      <c r="U4" s="40">
        <f t="shared" si="1"/>
        <v>18.097783202999999</v>
      </c>
      <c r="V4" s="40">
        <f t="shared" si="1"/>
        <v>18.516082031000003</v>
      </c>
      <c r="W4" s="40">
        <f t="shared" si="1"/>
        <v>18.923582031000002</v>
      </c>
      <c r="X4" s="40">
        <f t="shared" si="1"/>
        <v>19.328748047000001</v>
      </c>
      <c r="Y4" s="40">
        <f t="shared" si="1"/>
        <v>19.732263672000002</v>
      </c>
      <c r="Z4" s="40">
        <f t="shared" si="1"/>
        <v>20.134298827999999</v>
      </c>
      <c r="AA4" s="40">
        <f t="shared" si="1"/>
        <v>20.533673827999998</v>
      </c>
      <c r="AB4" s="40">
        <f t="shared" si="1"/>
        <v>20.884089843999998</v>
      </c>
      <c r="AC4" s="40">
        <f t="shared" si="1"/>
        <v>21.216406249999999</v>
      </c>
      <c r="AD4" s="40">
        <f t="shared" si="1"/>
        <v>21.536822265999998</v>
      </c>
      <c r="AE4" s="40">
        <f t="shared" si="1"/>
        <v>21.847228515999998</v>
      </c>
      <c r="AF4" s="40">
        <f t="shared" si="1"/>
        <v>22.147462891</v>
      </c>
      <c r="AG4" s="40">
        <f t="shared" si="1"/>
        <v>22.401066406000002</v>
      </c>
      <c r="AH4" s="40">
        <f t="shared" si="1"/>
        <v>22.650468750000002</v>
      </c>
      <c r="AI4" s="40">
        <f t="shared" si="1"/>
        <v>22.891585937999999</v>
      </c>
      <c r="AJ4" s="40">
        <f t="shared" si="1"/>
        <v>23.127730468999999</v>
      </c>
      <c r="AK4" s="40">
        <f t="shared" si="1"/>
        <v>23.361824218999999</v>
      </c>
      <c r="AL4" s="40">
        <f t="shared" si="1"/>
        <v>23.612941406000001</v>
      </c>
      <c r="AM4" s="40">
        <f t="shared" si="1"/>
        <v>23.863287109000002</v>
      </c>
      <c r="AN4" s="40">
        <f t="shared" si="1"/>
        <v>24.109984375</v>
      </c>
      <c r="AO4" s="40">
        <f t="shared" si="1"/>
        <v>24.350037109000002</v>
      </c>
      <c r="AP4" s="40">
        <f t="shared" si="1"/>
        <v>24.581597656000003</v>
      </c>
      <c r="AQ4" s="40">
        <f t="shared" si="1"/>
        <v>24.803451172000003</v>
      </c>
      <c r="AR4" s="40">
        <f t="shared" si="1"/>
        <v>25.015636719</v>
      </c>
      <c r="AS4" s="40">
        <f t="shared" si="1"/>
        <v>25.216697266000001</v>
      </c>
      <c r="AT4" s="40">
        <f t="shared" si="1"/>
        <v>25.405425781000002</v>
      </c>
      <c r="AU4" s="40">
        <f t="shared" si="1"/>
        <v>25.581972656000001</v>
      </c>
      <c r="AV4" s="11"/>
    </row>
    <row r="5" spans="1:48" x14ac:dyDescent="0.2">
      <c r="A5" s="24"/>
      <c r="B5" s="24"/>
      <c r="C5" s="11" t="s">
        <v>31</v>
      </c>
      <c r="D5" s="40">
        <f t="shared" ref="D5:AU5" si="2">D42/1000</f>
        <v>5.7352373660000007</v>
      </c>
      <c r="E5" s="40">
        <f t="shared" si="2"/>
        <v>5.8532732850000002</v>
      </c>
      <c r="F5" s="40">
        <f t="shared" si="2"/>
        <v>5.5470285649999997</v>
      </c>
      <c r="G5" s="40">
        <f t="shared" si="2"/>
        <v>5.6123008730000006</v>
      </c>
      <c r="H5" s="40">
        <f t="shared" si="2"/>
        <v>5.593004455</v>
      </c>
      <c r="I5" s="40">
        <f t="shared" si="2"/>
        <v>5.5188419800000004</v>
      </c>
      <c r="J5" s="40">
        <f t="shared" si="2"/>
        <v>5.6333276669999996</v>
      </c>
      <c r="K5" s="40">
        <f t="shared" si="2"/>
        <v>5.7128708499999989</v>
      </c>
      <c r="L5" s="40">
        <f t="shared" si="2"/>
        <v>5.7955856619999997</v>
      </c>
      <c r="M5" s="40">
        <f t="shared" si="2"/>
        <v>5.9037036129999994</v>
      </c>
      <c r="N5" s="40">
        <f t="shared" si="2"/>
        <v>6.0221664429999997</v>
      </c>
      <c r="O5" s="40">
        <f t="shared" si="2"/>
        <v>6.1454496149999995</v>
      </c>
      <c r="P5" s="40">
        <f t="shared" si="2"/>
        <v>6.2537675479999999</v>
      </c>
      <c r="Q5" s="40">
        <f t="shared" si="2"/>
        <v>6.352399383999999</v>
      </c>
      <c r="R5" s="40">
        <f t="shared" si="2"/>
        <v>6.451661528999999</v>
      </c>
      <c r="S5" s="40">
        <f t="shared" si="2"/>
        <v>6.5435449530000005</v>
      </c>
      <c r="T5" s="40">
        <f t="shared" si="2"/>
        <v>6.6318244620000009</v>
      </c>
      <c r="U5" s="40">
        <f t="shared" si="2"/>
        <v>6.7177571399999998</v>
      </c>
      <c r="V5" s="40">
        <f t="shared" si="2"/>
        <v>6.801625123</v>
      </c>
      <c r="W5" s="40">
        <f t="shared" si="2"/>
        <v>6.8929680180000004</v>
      </c>
      <c r="X5" s="40">
        <f t="shared" si="2"/>
        <v>6.9827199089999992</v>
      </c>
      <c r="Y5" s="40">
        <f t="shared" si="2"/>
        <v>7.0709536129999995</v>
      </c>
      <c r="Z5" s="40">
        <f t="shared" si="2"/>
        <v>7.1578184820000006</v>
      </c>
      <c r="AA5" s="40">
        <f t="shared" si="2"/>
        <v>7.242996368</v>
      </c>
      <c r="AB5" s="40">
        <f t="shared" si="2"/>
        <v>7.3320100100000003</v>
      </c>
      <c r="AC5" s="40">
        <f t="shared" si="2"/>
        <v>7.4186900629999997</v>
      </c>
      <c r="AD5" s="40">
        <f t="shared" si="2"/>
        <v>7.5033764650000006</v>
      </c>
      <c r="AE5" s="40">
        <f t="shared" si="2"/>
        <v>7.585967621</v>
      </c>
      <c r="AF5" s="40">
        <f t="shared" si="2"/>
        <v>7.6663643800000001</v>
      </c>
      <c r="AG5" s="40">
        <f t="shared" si="2"/>
        <v>7.7631549990000002</v>
      </c>
      <c r="AH5" s="40">
        <f t="shared" si="2"/>
        <v>7.8588233020000011</v>
      </c>
      <c r="AI5" s="40">
        <f t="shared" si="2"/>
        <v>7.9534688110000005</v>
      </c>
      <c r="AJ5" s="40">
        <f t="shared" si="2"/>
        <v>8.0474122909999988</v>
      </c>
      <c r="AK5" s="40">
        <f t="shared" si="2"/>
        <v>8.1409365840000003</v>
      </c>
      <c r="AL5" s="40">
        <f t="shared" si="2"/>
        <v>8.234278625</v>
      </c>
      <c r="AM5" s="40">
        <f t="shared" si="2"/>
        <v>8.3271173699999999</v>
      </c>
      <c r="AN5" s="40">
        <f t="shared" si="2"/>
        <v>8.4189816900000007</v>
      </c>
      <c r="AO5" s="40">
        <f t="shared" si="2"/>
        <v>8.5092440190000005</v>
      </c>
      <c r="AP5" s="40">
        <f t="shared" si="2"/>
        <v>8.5974056399999998</v>
      </c>
      <c r="AQ5" s="40">
        <f t="shared" si="2"/>
        <v>8.6832980959999997</v>
      </c>
      <c r="AR5" s="40">
        <f t="shared" si="2"/>
        <v>8.7668482059999988</v>
      </c>
      <c r="AS5" s="40">
        <f t="shared" si="2"/>
        <v>8.8481389770000014</v>
      </c>
      <c r="AT5" s="40">
        <f t="shared" si="2"/>
        <v>8.9275429680000009</v>
      </c>
      <c r="AU5" s="40">
        <f t="shared" si="2"/>
        <v>9.0056826790000013</v>
      </c>
      <c r="AV5" s="11"/>
    </row>
    <row r="6" spans="1:48" x14ac:dyDescent="0.2">
      <c r="A6" s="24"/>
      <c r="B6" s="24"/>
      <c r="C6" s="11" t="s">
        <v>19</v>
      </c>
      <c r="D6" s="40">
        <f t="shared" ref="D6:AU6" si="3">D34/1000</f>
        <v>5.2390402830000005</v>
      </c>
      <c r="E6" s="40">
        <f t="shared" si="3"/>
        <v>5.4256657710000002</v>
      </c>
      <c r="F6" s="40">
        <f t="shared" si="3"/>
        <v>5.4125793450000002</v>
      </c>
      <c r="G6" s="40">
        <f t="shared" si="3"/>
        <v>5.6241857909999995</v>
      </c>
      <c r="H6" s="40">
        <f t="shared" si="3"/>
        <v>5.8137170410000003</v>
      </c>
      <c r="I6" s="40">
        <f t="shared" si="3"/>
        <v>5.9106372069999997</v>
      </c>
      <c r="J6" s="40">
        <f t="shared" si="3"/>
        <v>6.5692185059999995</v>
      </c>
      <c r="K6" s="40">
        <f t="shared" si="3"/>
        <v>6.6938583990000007</v>
      </c>
      <c r="L6" s="40">
        <f t="shared" si="3"/>
        <v>6.8335944820000005</v>
      </c>
      <c r="M6" s="40">
        <f t="shared" si="3"/>
        <v>6.9781938480000001</v>
      </c>
      <c r="N6" s="40">
        <f t="shared" si="3"/>
        <v>7.1273640140000003</v>
      </c>
      <c r="O6" s="40">
        <f t="shared" si="3"/>
        <v>7.2862524420000003</v>
      </c>
      <c r="P6" s="40">
        <f t="shared" si="3"/>
        <v>7.4331252450000003</v>
      </c>
      <c r="Q6" s="40">
        <f t="shared" si="3"/>
        <v>7.5670119620000005</v>
      </c>
      <c r="R6" s="40">
        <f t="shared" si="3"/>
        <v>7.6989692380000001</v>
      </c>
      <c r="S6" s="40">
        <f t="shared" si="3"/>
        <v>7.8232084959999995</v>
      </c>
      <c r="T6" s="40">
        <f t="shared" si="3"/>
        <v>7.9414560540000005</v>
      </c>
      <c r="U6" s="40">
        <f t="shared" si="3"/>
        <v>8.0549760740000007</v>
      </c>
      <c r="V6" s="40">
        <f t="shared" si="3"/>
        <v>8.1646674810000004</v>
      </c>
      <c r="W6" s="40">
        <f t="shared" si="3"/>
        <v>8.270349852999999</v>
      </c>
      <c r="X6" s="40">
        <f t="shared" si="3"/>
        <v>8.3730949709999987</v>
      </c>
      <c r="Y6" s="40">
        <f t="shared" si="3"/>
        <v>8.473070311999999</v>
      </c>
      <c r="Z6" s="40">
        <f t="shared" si="3"/>
        <v>8.5702280270000006</v>
      </c>
      <c r="AA6" s="40">
        <f t="shared" si="3"/>
        <v>8.6643940429999997</v>
      </c>
      <c r="AB6" s="40">
        <f t="shared" si="3"/>
        <v>8.7548327640000014</v>
      </c>
      <c r="AC6" s="40">
        <f t="shared" si="3"/>
        <v>8.8423513180000004</v>
      </c>
      <c r="AD6" s="40">
        <f t="shared" si="3"/>
        <v>8.9270778809999989</v>
      </c>
      <c r="AE6" s="40">
        <f t="shared" si="3"/>
        <v>9.0090725099999993</v>
      </c>
      <c r="AF6" s="40">
        <f t="shared" si="3"/>
        <v>9.0884367669999993</v>
      </c>
      <c r="AG6" s="40">
        <f t="shared" si="3"/>
        <v>9.1646623529999989</v>
      </c>
      <c r="AH6" s="40">
        <f t="shared" si="3"/>
        <v>9.2392744139999987</v>
      </c>
      <c r="AI6" s="40">
        <f t="shared" si="3"/>
        <v>9.312128662000001</v>
      </c>
      <c r="AJ6" s="40">
        <f t="shared" si="3"/>
        <v>9.3839091789999998</v>
      </c>
      <c r="AK6" s="40">
        <f t="shared" si="3"/>
        <v>9.4550942389999992</v>
      </c>
      <c r="AL6" s="40">
        <f t="shared" si="3"/>
        <v>9.5261928719999993</v>
      </c>
      <c r="AM6" s="40">
        <f t="shared" si="3"/>
        <v>9.5967998049999998</v>
      </c>
      <c r="AN6" s="40">
        <f t="shared" si="3"/>
        <v>9.6662490240000007</v>
      </c>
      <c r="AO6" s="40">
        <f t="shared" si="3"/>
        <v>9.7335522459999986</v>
      </c>
      <c r="AP6" s="40">
        <f t="shared" si="3"/>
        <v>9.7980122069999993</v>
      </c>
      <c r="AQ6" s="40">
        <f t="shared" si="3"/>
        <v>9.859797363000002</v>
      </c>
      <c r="AR6" s="40">
        <f t="shared" si="3"/>
        <v>9.9190512700000006</v>
      </c>
      <c r="AS6" s="40">
        <f t="shared" si="3"/>
        <v>9.9756098640000008</v>
      </c>
      <c r="AT6" s="40">
        <f t="shared" si="3"/>
        <v>10.029459961000001</v>
      </c>
      <c r="AU6" s="40">
        <f t="shared" si="3"/>
        <v>10.080866211</v>
      </c>
      <c r="AV6" s="11"/>
    </row>
    <row r="7" spans="1:48" x14ac:dyDescent="0.2">
      <c r="A7" s="24"/>
      <c r="B7" s="24"/>
      <c r="C7" s="11" t="s">
        <v>30</v>
      </c>
      <c r="D7" s="40">
        <f t="shared" ref="D7:AU7" si="4">D35/1000</f>
        <v>9.6608258060000001</v>
      </c>
      <c r="E7" s="40">
        <f t="shared" si="4"/>
        <v>10.074658081999999</v>
      </c>
      <c r="F7" s="40">
        <f t="shared" si="4"/>
        <v>10.02790924</v>
      </c>
      <c r="G7" s="40">
        <f t="shared" si="4"/>
        <v>10.380707702</v>
      </c>
      <c r="H7" s="40">
        <f t="shared" si="4"/>
        <v>10.681639129999999</v>
      </c>
      <c r="I7" s="40">
        <f t="shared" si="4"/>
        <v>10.909866759</v>
      </c>
      <c r="J7" s="40">
        <f t="shared" si="4"/>
        <v>11.401496216</v>
      </c>
      <c r="K7" s="40">
        <f t="shared" si="4"/>
        <v>11.798726959</v>
      </c>
      <c r="L7" s="40">
        <f t="shared" si="4"/>
        <v>12.192942717999999</v>
      </c>
      <c r="M7" s="40">
        <f t="shared" si="4"/>
        <v>12.630134674000001</v>
      </c>
      <c r="N7" s="40">
        <f t="shared" si="4"/>
        <v>13.113791320000001</v>
      </c>
      <c r="O7" s="40">
        <f t="shared" si="4"/>
        <v>13.610250824000001</v>
      </c>
      <c r="P7" s="40">
        <f t="shared" si="4"/>
        <v>14.060315307000002</v>
      </c>
      <c r="Q7" s="40">
        <f t="shared" si="4"/>
        <v>14.486654937999999</v>
      </c>
      <c r="R7" s="40">
        <f t="shared" si="4"/>
        <v>14.971791627</v>
      </c>
      <c r="S7" s="40">
        <f t="shared" si="4"/>
        <v>15.425392303000001</v>
      </c>
      <c r="T7" s="40">
        <f t="shared" si="4"/>
        <v>15.870179078000001</v>
      </c>
      <c r="U7" s="40">
        <f t="shared" si="4"/>
        <v>16.306742033999999</v>
      </c>
      <c r="V7" s="40">
        <f t="shared" si="4"/>
        <v>16.736402069000004</v>
      </c>
      <c r="W7" s="40">
        <f t="shared" si="4"/>
        <v>17.164149842</v>
      </c>
      <c r="X7" s="40">
        <f t="shared" si="4"/>
        <v>17.586473144999999</v>
      </c>
      <c r="Y7" s="40">
        <f t="shared" si="4"/>
        <v>18.005459472999998</v>
      </c>
      <c r="Z7" s="40">
        <f t="shared" si="4"/>
        <v>18.420424286000003</v>
      </c>
      <c r="AA7" s="40">
        <f t="shared" si="4"/>
        <v>18.829586973999998</v>
      </c>
      <c r="AB7" s="40">
        <f t="shared" si="4"/>
        <v>19.187441405999998</v>
      </c>
      <c r="AC7" s="40">
        <f t="shared" si="4"/>
        <v>19.533010254000001</v>
      </c>
      <c r="AD7" s="40">
        <f t="shared" si="4"/>
        <v>19.867903503999997</v>
      </c>
      <c r="AE7" s="40">
        <f t="shared" si="4"/>
        <v>20.192693847999998</v>
      </c>
      <c r="AF7" s="40">
        <f t="shared" si="4"/>
        <v>20.507473327</v>
      </c>
      <c r="AG7" s="40">
        <f t="shared" si="4"/>
        <v>20.820948120000001</v>
      </c>
      <c r="AH7" s="40">
        <f t="shared" si="4"/>
        <v>21.122813659999998</v>
      </c>
      <c r="AI7" s="40">
        <f t="shared" si="4"/>
        <v>21.417701355999998</v>
      </c>
      <c r="AJ7" s="40">
        <f t="shared" si="4"/>
        <v>21.709315673000003</v>
      </c>
      <c r="AK7" s="40">
        <f t="shared" si="4"/>
        <v>22.000626343</v>
      </c>
      <c r="AL7" s="40">
        <f t="shared" si="4"/>
        <v>22.296755310000002</v>
      </c>
      <c r="AM7" s="40">
        <f t="shared" si="4"/>
        <v>22.593986512000001</v>
      </c>
      <c r="AN7" s="40">
        <f t="shared" si="4"/>
        <v>22.889371337</v>
      </c>
      <c r="AO7" s="40">
        <f t="shared" si="4"/>
        <v>23.178236938000001</v>
      </c>
      <c r="AP7" s="40">
        <f t="shared" si="4"/>
        <v>23.457690857000003</v>
      </c>
      <c r="AQ7" s="40">
        <f t="shared" si="4"/>
        <v>23.727731689999999</v>
      </c>
      <c r="AR7" s="40">
        <f t="shared" si="4"/>
        <v>23.988336974999999</v>
      </c>
      <c r="AS7" s="40">
        <f t="shared" si="4"/>
        <v>24.236775879999996</v>
      </c>
      <c r="AT7" s="40">
        <f t="shared" si="4"/>
        <v>24.470347778000004</v>
      </c>
      <c r="AU7" s="40">
        <f t="shared" si="4"/>
        <v>24.687744507000001</v>
      </c>
      <c r="AV7" s="11"/>
    </row>
    <row r="8" spans="1:48" x14ac:dyDescent="0.2">
      <c r="A8" s="24"/>
      <c r="B8" s="24"/>
      <c r="C8" s="11" t="s">
        <v>25</v>
      </c>
      <c r="D8" s="40">
        <f t="shared" ref="D8:AU8" si="5">D36/1000</f>
        <v>3.6764003669999998</v>
      </c>
      <c r="E8" s="40">
        <f t="shared" si="5"/>
        <v>3.7765879129999997</v>
      </c>
      <c r="F8" s="40">
        <f t="shared" si="5"/>
        <v>3.7915465540000004</v>
      </c>
      <c r="G8" s="40">
        <f t="shared" si="5"/>
        <v>3.9600194550000007</v>
      </c>
      <c r="H8" s="40">
        <f t="shared" si="5"/>
        <v>4.158287949</v>
      </c>
      <c r="I8" s="40">
        <f t="shared" si="5"/>
        <v>4.2319521480000004</v>
      </c>
      <c r="J8" s="40">
        <f t="shared" si="5"/>
        <v>4.7663057099999984</v>
      </c>
      <c r="K8" s="40">
        <f t="shared" si="5"/>
        <v>4.8140980230000006</v>
      </c>
      <c r="L8" s="40">
        <f t="shared" si="5"/>
        <v>4.867163605</v>
      </c>
      <c r="M8" s="40">
        <f t="shared" si="5"/>
        <v>4.9290636140000004</v>
      </c>
      <c r="N8" s="40">
        <f t="shared" si="5"/>
        <v>5.0020196380000002</v>
      </c>
      <c r="O8" s="40">
        <f t="shared" si="5"/>
        <v>5.0908655849999995</v>
      </c>
      <c r="P8" s="40">
        <f t="shared" si="5"/>
        <v>5.1763696599999998</v>
      </c>
      <c r="Q8" s="40">
        <f t="shared" si="5"/>
        <v>5.2536380149999999</v>
      </c>
      <c r="R8" s="40">
        <f t="shared" si="5"/>
        <v>5.325889999000001</v>
      </c>
      <c r="S8" s="40">
        <f t="shared" si="5"/>
        <v>5.3898431089999992</v>
      </c>
      <c r="T8" s="40">
        <f t="shared" si="5"/>
        <v>5.4495172429999998</v>
      </c>
      <c r="U8" s="40">
        <f t="shared" si="5"/>
        <v>5.5086114660000014</v>
      </c>
      <c r="V8" s="40">
        <f t="shared" si="5"/>
        <v>5.5645033569999995</v>
      </c>
      <c r="W8" s="40">
        <f t="shared" si="5"/>
        <v>5.6155414279999993</v>
      </c>
      <c r="X8" s="40">
        <f t="shared" si="5"/>
        <v>5.6638815009999997</v>
      </c>
      <c r="Y8" s="40">
        <f t="shared" si="5"/>
        <v>5.7101792000000007</v>
      </c>
      <c r="Z8" s="40">
        <f t="shared" si="5"/>
        <v>5.7544099119999998</v>
      </c>
      <c r="AA8" s="40">
        <f t="shared" si="5"/>
        <v>5.7962521969999994</v>
      </c>
      <c r="AB8" s="40">
        <f t="shared" si="5"/>
        <v>5.8271394660000002</v>
      </c>
      <c r="AC8" s="40">
        <f t="shared" si="5"/>
        <v>5.8533828740000002</v>
      </c>
      <c r="AD8" s="40">
        <f t="shared" si="5"/>
        <v>5.8757955010000007</v>
      </c>
      <c r="AE8" s="40">
        <f t="shared" si="5"/>
        <v>5.8946423030000004</v>
      </c>
      <c r="AF8" s="40">
        <f t="shared" si="5"/>
        <v>5.9100297550000001</v>
      </c>
      <c r="AG8" s="40">
        <f t="shared" si="5"/>
        <v>5.9184787759999997</v>
      </c>
      <c r="AH8" s="40">
        <f t="shared" si="5"/>
        <v>5.9263027340000001</v>
      </c>
      <c r="AI8" s="40">
        <f t="shared" si="5"/>
        <v>5.9318565519999993</v>
      </c>
      <c r="AJ8" s="40">
        <f t="shared" si="5"/>
        <v>5.9362497560000005</v>
      </c>
      <c r="AK8" s="40">
        <f t="shared" si="5"/>
        <v>5.9403593590000003</v>
      </c>
      <c r="AL8" s="40">
        <f t="shared" si="5"/>
        <v>5.9463983459999996</v>
      </c>
      <c r="AM8" s="40">
        <f t="shared" si="5"/>
        <v>5.9525855869999997</v>
      </c>
      <c r="AN8" s="40">
        <f t="shared" si="5"/>
        <v>5.9581297159999993</v>
      </c>
      <c r="AO8" s="40">
        <f t="shared" si="5"/>
        <v>5.9619396070000006</v>
      </c>
      <c r="AP8" s="40">
        <f t="shared" si="5"/>
        <v>5.9633833319999994</v>
      </c>
      <c r="AQ8" s="40">
        <f t="shared" si="5"/>
        <v>5.9622848660000001</v>
      </c>
      <c r="AR8" s="40">
        <f t="shared" si="5"/>
        <v>5.9588917540000006</v>
      </c>
      <c r="AS8" s="40">
        <f t="shared" si="5"/>
        <v>5.9526076809999999</v>
      </c>
      <c r="AT8" s="40">
        <f t="shared" si="5"/>
        <v>5.9428713379999998</v>
      </c>
      <c r="AU8" s="40">
        <f t="shared" si="5"/>
        <v>5.9294995280000009</v>
      </c>
      <c r="AV8" s="11"/>
    </row>
    <row r="9" spans="1:48" x14ac:dyDescent="0.2">
      <c r="A9" s="24"/>
      <c r="B9" s="24"/>
      <c r="C9" s="11" t="s">
        <v>21</v>
      </c>
      <c r="D9" s="40">
        <f t="shared" ref="D9:AU9" si="6">D37/1000</f>
        <v>4.5167402340000002</v>
      </c>
      <c r="E9" s="40">
        <f t="shared" si="6"/>
        <v>4.4143569340000006</v>
      </c>
      <c r="F9" s="40">
        <f t="shared" si="6"/>
        <v>4.3033315430000005</v>
      </c>
      <c r="G9" s="40">
        <f t="shared" si="6"/>
        <v>4.2713906250000004</v>
      </c>
      <c r="H9" s="40">
        <f t="shared" si="6"/>
        <v>4.2413793950000001</v>
      </c>
      <c r="I9" s="40">
        <f t="shared" si="6"/>
        <v>4.2948100590000005</v>
      </c>
      <c r="J9" s="40">
        <f t="shared" si="6"/>
        <v>4.2104125979999996</v>
      </c>
      <c r="K9" s="40">
        <f t="shared" si="6"/>
        <v>4.093000977</v>
      </c>
      <c r="L9" s="40">
        <f t="shared" si="6"/>
        <v>4.0042741700000004</v>
      </c>
      <c r="M9" s="40">
        <f t="shared" si="6"/>
        <v>3.9280100099999999</v>
      </c>
      <c r="N9" s="40">
        <f t="shared" si="6"/>
        <v>3.83769165</v>
      </c>
      <c r="O9" s="40">
        <f t="shared" si="6"/>
        <v>3.747969238</v>
      </c>
      <c r="P9" s="40">
        <f t="shared" si="6"/>
        <v>3.6480246579999998</v>
      </c>
      <c r="Q9" s="40">
        <f t="shared" si="6"/>
        <v>3.5507687990000001</v>
      </c>
      <c r="R9" s="40">
        <f t="shared" si="6"/>
        <v>3.4709389649999998</v>
      </c>
      <c r="S9" s="40">
        <f t="shared" si="6"/>
        <v>3.3433161620000003</v>
      </c>
      <c r="T9" s="40">
        <f t="shared" si="6"/>
        <v>3.2191796880000001</v>
      </c>
      <c r="U9" s="40">
        <f t="shared" si="6"/>
        <v>3.080210449</v>
      </c>
      <c r="V9" s="40">
        <f t="shared" si="6"/>
        <v>2.947107178</v>
      </c>
      <c r="W9" s="40">
        <f t="shared" si="6"/>
        <v>2.8149645999999997</v>
      </c>
      <c r="X9" s="40">
        <f t="shared" si="6"/>
        <v>2.6797233890000003</v>
      </c>
      <c r="Y9" s="40">
        <f t="shared" si="6"/>
        <v>2.5417673340000002</v>
      </c>
      <c r="Z9" s="40">
        <f t="shared" si="6"/>
        <v>2.4256936040000001</v>
      </c>
      <c r="AA9" s="40">
        <f t="shared" si="6"/>
        <v>2.3131699220000002</v>
      </c>
      <c r="AB9" s="40">
        <f t="shared" si="6"/>
        <v>2.249660156</v>
      </c>
      <c r="AC9" s="40">
        <f t="shared" si="6"/>
        <v>2.154306396</v>
      </c>
      <c r="AD9" s="40">
        <f t="shared" si="6"/>
        <v>2.0588828130000003</v>
      </c>
      <c r="AE9" s="40">
        <f t="shared" si="6"/>
        <v>1.9639172359999999</v>
      </c>
      <c r="AF9" s="40">
        <f t="shared" si="6"/>
        <v>1.8927762450000001</v>
      </c>
      <c r="AG9" s="40">
        <f t="shared" si="6"/>
        <v>2.0195186770000002</v>
      </c>
      <c r="AH9" s="40">
        <f t="shared" si="6"/>
        <v>2.0986179200000001</v>
      </c>
      <c r="AI9" s="40">
        <f t="shared" si="6"/>
        <v>2.1761379390000002</v>
      </c>
      <c r="AJ9" s="40">
        <f t="shared" si="6"/>
        <v>2.2425703130000003</v>
      </c>
      <c r="AK9" s="40">
        <f t="shared" si="6"/>
        <v>2.305213867</v>
      </c>
      <c r="AL9" s="40">
        <f t="shared" si="6"/>
        <v>2.226789063</v>
      </c>
      <c r="AM9" s="40">
        <f t="shared" si="6"/>
        <v>2.1392116700000003</v>
      </c>
      <c r="AN9" s="40">
        <f t="shared" si="6"/>
        <v>2.126313965</v>
      </c>
      <c r="AO9" s="40">
        <f t="shared" si="6"/>
        <v>2.0744782709999998</v>
      </c>
      <c r="AP9" s="40">
        <f t="shared" si="6"/>
        <v>1.9302292480000001</v>
      </c>
      <c r="AQ9" s="40">
        <f t="shared" si="6"/>
        <v>1.9980422360000001</v>
      </c>
      <c r="AR9" s="40">
        <f t="shared" si="6"/>
        <v>2.0131529539999997</v>
      </c>
      <c r="AS9" s="40">
        <f t="shared" si="6"/>
        <v>1.9735373540000001</v>
      </c>
      <c r="AT9" s="40">
        <f t="shared" si="6"/>
        <v>1.9348251949999999</v>
      </c>
      <c r="AU9" s="40">
        <f t="shared" si="6"/>
        <v>1.8891314700000001</v>
      </c>
      <c r="AV9" s="11"/>
    </row>
    <row r="10" spans="1:48" x14ac:dyDescent="0.2">
      <c r="A10" s="24"/>
      <c r="B10" s="24"/>
      <c r="C10" s="11" t="s">
        <v>32</v>
      </c>
      <c r="D10" s="40">
        <f t="shared" ref="D10:AU10" si="7">D43/1000</f>
        <v>5.798584068999995</v>
      </c>
      <c r="E10" s="40">
        <f t="shared" si="7"/>
        <v>5.9962089919999872</v>
      </c>
      <c r="F10" s="40">
        <f t="shared" si="7"/>
        <v>5.8007551429999946</v>
      </c>
      <c r="G10" s="40">
        <f t="shared" si="7"/>
        <v>5.9391396949999988</v>
      </c>
      <c r="H10" s="40">
        <f t="shared" si="7"/>
        <v>6.0109935140000053</v>
      </c>
      <c r="I10" s="40">
        <f t="shared" si="7"/>
        <v>6.0495187999999942</v>
      </c>
      <c r="J10" s="40">
        <f t="shared" si="7"/>
        <v>6.6072490690000034</v>
      </c>
      <c r="K10" s="40">
        <f t="shared" si="7"/>
        <v>6.7411293629999927</v>
      </c>
      <c r="L10" s="40">
        <f t="shared" si="7"/>
        <v>6.8770174879999937</v>
      </c>
      <c r="M10" s="40">
        <f t="shared" si="7"/>
        <v>7.0323288120000074</v>
      </c>
      <c r="N10" s="40">
        <f t="shared" si="7"/>
        <v>7.2067550210000082</v>
      </c>
      <c r="O10" s="40">
        <f t="shared" si="7"/>
        <v>7.3882337809999994</v>
      </c>
      <c r="P10" s="40">
        <f t="shared" si="7"/>
        <v>7.548913207000008</v>
      </c>
      <c r="Q10" s="40">
        <f t="shared" si="7"/>
        <v>7.7003042460000088</v>
      </c>
      <c r="R10" s="40">
        <f t="shared" si="7"/>
        <v>7.8588365320000015</v>
      </c>
      <c r="S10" s="40">
        <f t="shared" si="7"/>
        <v>8.0080250549999974</v>
      </c>
      <c r="T10" s="40">
        <f t="shared" si="7"/>
        <v>8.1555407409999958</v>
      </c>
      <c r="U10" s="40">
        <f t="shared" si="7"/>
        <v>8.3032086970000005</v>
      </c>
      <c r="V10" s="40">
        <f t="shared" si="7"/>
        <v>8.4503549489999941</v>
      </c>
      <c r="W10" s="40">
        <f t="shared" si="7"/>
        <v>8.6036161030000056</v>
      </c>
      <c r="X10" s="40">
        <f t="shared" si="7"/>
        <v>8.7497106010000039</v>
      </c>
      <c r="Y10" s="40">
        <f t="shared" si="7"/>
        <v>8.8954470210000043</v>
      </c>
      <c r="Z10" s="40">
        <f t="shared" si="7"/>
        <v>9.0355252990000015</v>
      </c>
      <c r="AA10" s="40">
        <f t="shared" si="7"/>
        <v>9.1746922929999997</v>
      </c>
      <c r="AB10" s="40">
        <f t="shared" si="7"/>
        <v>9.3032326040000051</v>
      </c>
      <c r="AC10" s="40">
        <f t="shared" si="7"/>
        <v>9.4287669079999983</v>
      </c>
      <c r="AD10" s="40">
        <f t="shared" si="7"/>
        <v>9.5518446949999962</v>
      </c>
      <c r="AE10" s="40">
        <f t="shared" si="7"/>
        <v>9.6724779659999953</v>
      </c>
      <c r="AF10" s="40">
        <f t="shared" si="7"/>
        <v>9.790542572999998</v>
      </c>
      <c r="AG10" s="40">
        <f t="shared" si="7"/>
        <v>9.9267956689999988</v>
      </c>
      <c r="AH10" s="40">
        <f t="shared" si="7"/>
        <v>10.062207033000014</v>
      </c>
      <c r="AI10" s="40">
        <f t="shared" si="7"/>
        <v>10.197355117000011</v>
      </c>
      <c r="AJ10" s="40">
        <f t="shared" si="7"/>
        <v>10.332952944000001</v>
      </c>
      <c r="AK10" s="40">
        <f t="shared" si="7"/>
        <v>10.469632889</v>
      </c>
      <c r="AL10" s="40">
        <f t="shared" si="7"/>
        <v>10.610089691000002</v>
      </c>
      <c r="AM10" s="40">
        <f t="shared" si="7"/>
        <v>10.751879135000008</v>
      </c>
      <c r="AN10" s="40">
        <f t="shared" si="7"/>
        <v>10.894321456000014</v>
      </c>
      <c r="AO10" s="40">
        <f t="shared" si="7"/>
        <v>11.036300872999998</v>
      </c>
      <c r="AP10" s="40">
        <f t="shared" si="7"/>
        <v>11.176977934999984</v>
      </c>
      <c r="AQ10" s="40">
        <f t="shared" si="7"/>
        <v>11.315886765000007</v>
      </c>
      <c r="AR10" s="40">
        <f t="shared" si="7"/>
        <v>11.452496184999999</v>
      </c>
      <c r="AS10" s="40">
        <f t="shared" si="7"/>
        <v>11.586703291000006</v>
      </c>
      <c r="AT10" s="40">
        <f t="shared" si="7"/>
        <v>11.718151978999998</v>
      </c>
      <c r="AU10" s="40">
        <f t="shared" si="7"/>
        <v>11.847852948999993</v>
      </c>
      <c r="AV10" s="11"/>
    </row>
    <row r="11" spans="1:48" x14ac:dyDescent="0.2">
      <c r="A11" s="24"/>
      <c r="B11" s="24"/>
      <c r="C11" s="11"/>
      <c r="D11" s="40">
        <f t="shared" ref="D11:AU11" si="8">SUM(D4:D10)</f>
        <v>45.723789062999991</v>
      </c>
      <c r="E11" s="40">
        <f t="shared" si="8"/>
        <v>47.039039062999983</v>
      </c>
      <c r="F11" s="40">
        <f t="shared" si="8"/>
        <v>46.205988280999989</v>
      </c>
      <c r="G11" s="40">
        <f t="shared" si="8"/>
        <v>47.603953125000004</v>
      </c>
      <c r="H11" s="40">
        <f t="shared" si="8"/>
        <v>48.756769531000003</v>
      </c>
      <c r="I11" s="40">
        <f t="shared" si="8"/>
        <v>49.242109374999991</v>
      </c>
      <c r="J11" s="40">
        <f t="shared" si="8"/>
        <v>52.433339843999995</v>
      </c>
      <c r="K11" s="40">
        <f t="shared" si="8"/>
        <v>53.500476562999992</v>
      </c>
      <c r="L11" s="40">
        <f t="shared" si="8"/>
        <v>54.552664062999995</v>
      </c>
      <c r="M11" s="40">
        <f t="shared" si="8"/>
        <v>55.793621094000009</v>
      </c>
      <c r="N11" s="40">
        <f t="shared" si="8"/>
        <v>57.222824219000017</v>
      </c>
      <c r="O11" s="40">
        <f t="shared" si="8"/>
        <v>58.731179688000005</v>
      </c>
      <c r="P11" s="40">
        <f t="shared" si="8"/>
        <v>60.080621094000001</v>
      </c>
      <c r="Q11" s="40">
        <f t="shared" si="8"/>
        <v>61.357433594000007</v>
      </c>
      <c r="R11" s="40">
        <f t="shared" si="8"/>
        <v>62.667878905999999</v>
      </c>
      <c r="S11" s="40">
        <f t="shared" si="8"/>
        <v>63.819996093999997</v>
      </c>
      <c r="T11" s="40">
        <f t="shared" si="8"/>
        <v>64.945589843999997</v>
      </c>
      <c r="U11" s="40">
        <f t="shared" si="8"/>
        <v>66.069289062999999</v>
      </c>
      <c r="V11" s="40">
        <f t="shared" si="8"/>
        <v>67.180742188000011</v>
      </c>
      <c r="W11" s="40">
        <f t="shared" si="8"/>
        <v>68.285171875000003</v>
      </c>
      <c r="X11" s="40">
        <f t="shared" si="8"/>
        <v>69.364351563000014</v>
      </c>
      <c r="Y11" s="40">
        <f t="shared" si="8"/>
        <v>70.429140625000002</v>
      </c>
      <c r="Z11" s="40">
        <f t="shared" si="8"/>
        <v>71.498398438000009</v>
      </c>
      <c r="AA11" s="40">
        <f t="shared" si="8"/>
        <v>72.554765624999987</v>
      </c>
      <c r="AB11" s="40">
        <f t="shared" si="8"/>
        <v>73.538406249999994</v>
      </c>
      <c r="AC11" s="40">
        <f t="shared" si="8"/>
        <v>74.446914062999994</v>
      </c>
      <c r="AD11" s="40">
        <f t="shared" si="8"/>
        <v>75.321703124999985</v>
      </c>
      <c r="AE11" s="40">
        <f t="shared" si="8"/>
        <v>76.165999999999997</v>
      </c>
      <c r="AF11" s="40">
        <f t="shared" si="8"/>
        <v>77.003085937999984</v>
      </c>
      <c r="AG11" s="40">
        <f t="shared" si="8"/>
        <v>78.014624999999995</v>
      </c>
      <c r="AH11" s="40">
        <f t="shared" si="8"/>
        <v>78.958507813000011</v>
      </c>
      <c r="AI11" s="40">
        <f t="shared" si="8"/>
        <v>79.880234375000015</v>
      </c>
      <c r="AJ11" s="40">
        <f t="shared" si="8"/>
        <v>80.780140625000001</v>
      </c>
      <c r="AK11" s="40">
        <f t="shared" si="8"/>
        <v>81.6736875</v>
      </c>
      <c r="AL11" s="40">
        <f t="shared" si="8"/>
        <v>82.453445313000003</v>
      </c>
      <c r="AM11" s="40">
        <f t="shared" si="8"/>
        <v>83.224867188000005</v>
      </c>
      <c r="AN11" s="40">
        <f t="shared" si="8"/>
        <v>84.063351563000012</v>
      </c>
      <c r="AO11" s="40">
        <f t="shared" si="8"/>
        <v>84.843789063000017</v>
      </c>
      <c r="AP11" s="40">
        <f t="shared" si="8"/>
        <v>85.505296874999999</v>
      </c>
      <c r="AQ11" s="40">
        <f t="shared" si="8"/>
        <v>86.350492188000018</v>
      </c>
      <c r="AR11" s="40">
        <f t="shared" si="8"/>
        <v>87.114414063000012</v>
      </c>
      <c r="AS11" s="40">
        <f t="shared" si="8"/>
        <v>87.790070313000001</v>
      </c>
      <c r="AT11" s="40">
        <f t="shared" si="8"/>
        <v>88.428625000000011</v>
      </c>
      <c r="AU11" s="40">
        <f t="shared" si="8"/>
        <v>89.022749999999974</v>
      </c>
      <c r="AV11" s="11"/>
    </row>
    <row r="12" spans="1:48" x14ac:dyDescent="0.2">
      <c r="A12" s="10"/>
      <c r="B12" s="24"/>
      <c r="C12" s="1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11"/>
    </row>
    <row r="13" spans="1:48" x14ac:dyDescent="0.2">
      <c r="A13" s="44" t="s">
        <v>61</v>
      </c>
      <c r="B13" s="24"/>
      <c r="C13" s="11" t="s">
        <v>17</v>
      </c>
      <c r="D13" s="40">
        <f t="shared" ref="D13:AU13" si="9">D82/1000</f>
        <v>11.096960938</v>
      </c>
      <c r="E13" s="40">
        <f t="shared" si="9"/>
        <v>10.903166015999998</v>
      </c>
      <c r="F13" s="40">
        <f t="shared" si="9"/>
        <v>10.809943359</v>
      </c>
      <c r="G13" s="40">
        <f t="shared" si="9"/>
        <v>11.34287793</v>
      </c>
      <c r="H13" s="40">
        <f t="shared" si="9"/>
        <v>11.75034082</v>
      </c>
      <c r="I13" s="40">
        <f t="shared" si="9"/>
        <v>11.853224609000002</v>
      </c>
      <c r="J13" s="40">
        <f t="shared" si="9"/>
        <v>12.433380859000001</v>
      </c>
      <c r="K13" s="40">
        <f t="shared" si="9"/>
        <v>12.887542969</v>
      </c>
      <c r="L13" s="40">
        <f t="shared" si="9"/>
        <v>13.162088867</v>
      </c>
      <c r="M13" s="40">
        <f t="shared" si="9"/>
        <v>13.354207031</v>
      </c>
      <c r="N13" s="40">
        <f t="shared" si="9"/>
        <v>13.563485351999999</v>
      </c>
      <c r="O13" s="40">
        <f t="shared" si="9"/>
        <v>13.803547851999999</v>
      </c>
      <c r="P13" s="40">
        <f t="shared" si="9"/>
        <v>14.028591796999999</v>
      </c>
      <c r="Q13" s="40">
        <f t="shared" si="9"/>
        <v>14.261429688</v>
      </c>
      <c r="R13" s="40">
        <f t="shared" si="9"/>
        <v>12.846376953</v>
      </c>
      <c r="S13" s="40">
        <f t="shared" si="9"/>
        <v>12.976716797</v>
      </c>
      <c r="T13" s="40">
        <f t="shared" si="9"/>
        <v>13.104843750000001</v>
      </c>
      <c r="U13" s="40">
        <f t="shared" si="9"/>
        <v>13.159306640999999</v>
      </c>
      <c r="V13" s="40">
        <f t="shared" si="9"/>
        <v>13.206874023000001</v>
      </c>
      <c r="W13" s="40">
        <f t="shared" si="9"/>
        <v>13.231708008</v>
      </c>
      <c r="X13" s="40">
        <f t="shared" si="9"/>
        <v>13.249421874999999</v>
      </c>
      <c r="Y13" s="40">
        <f t="shared" si="9"/>
        <v>13.257229492</v>
      </c>
      <c r="Z13" s="40">
        <f t="shared" si="9"/>
        <v>13.254621094000001</v>
      </c>
      <c r="AA13" s="40">
        <f t="shared" si="9"/>
        <v>13.232257813</v>
      </c>
      <c r="AB13" s="40">
        <f t="shared" si="9"/>
        <v>13.183128906</v>
      </c>
      <c r="AC13" s="40">
        <f t="shared" si="9"/>
        <v>13.050274413999999</v>
      </c>
      <c r="AD13" s="40">
        <f t="shared" si="9"/>
        <v>12.91268457</v>
      </c>
      <c r="AE13" s="40">
        <f t="shared" si="9"/>
        <v>12.755787109</v>
      </c>
      <c r="AF13" s="40">
        <f t="shared" si="9"/>
        <v>12.5695</v>
      </c>
      <c r="AG13" s="40">
        <f t="shared" si="9"/>
        <v>12.291221680000001</v>
      </c>
      <c r="AH13" s="40">
        <f t="shared" si="9"/>
        <v>11.986117188</v>
      </c>
      <c r="AI13" s="40">
        <f t="shared" si="9"/>
        <v>11.657662109</v>
      </c>
      <c r="AJ13" s="40">
        <f t="shared" si="9"/>
        <v>11.3018125</v>
      </c>
      <c r="AK13" s="40">
        <f t="shared" si="9"/>
        <v>10.932605469</v>
      </c>
      <c r="AL13" s="40">
        <f t="shared" si="9"/>
        <v>10.534500977</v>
      </c>
      <c r="AM13" s="40">
        <f t="shared" si="9"/>
        <v>10.130122069999999</v>
      </c>
      <c r="AN13" s="40">
        <f t="shared" si="9"/>
        <v>9.7185810550000014</v>
      </c>
      <c r="AO13" s="40">
        <f t="shared" si="9"/>
        <v>9.3100156250000001</v>
      </c>
      <c r="AP13" s="40">
        <f t="shared" si="9"/>
        <v>8.9245156249999997</v>
      </c>
      <c r="AQ13" s="40">
        <f t="shared" si="9"/>
        <v>8.5592382810000007</v>
      </c>
      <c r="AR13" s="40">
        <f t="shared" si="9"/>
        <v>8.221412109000001</v>
      </c>
      <c r="AS13" s="40">
        <f t="shared" si="9"/>
        <v>7.9067119140000006</v>
      </c>
      <c r="AT13" s="40">
        <f t="shared" si="9"/>
        <v>7.6149824219999998</v>
      </c>
      <c r="AU13" s="40">
        <f t="shared" si="9"/>
        <v>7.34021875</v>
      </c>
      <c r="AV13" s="11"/>
    </row>
    <row r="14" spans="1:48" x14ac:dyDescent="0.2">
      <c r="A14" s="24"/>
      <c r="B14" s="24"/>
      <c r="C14" s="11" t="s">
        <v>31</v>
      </c>
      <c r="D14" s="40">
        <f t="shared" ref="D14:AU14" si="10">D92/1000</f>
        <v>5.7352373660000007</v>
      </c>
      <c r="E14" s="40">
        <f t="shared" si="10"/>
        <v>5.7737365719999998</v>
      </c>
      <c r="F14" s="40">
        <f t="shared" si="10"/>
        <v>5.4159293220000002</v>
      </c>
      <c r="G14" s="40">
        <f t="shared" si="10"/>
        <v>5.4153824160000008</v>
      </c>
      <c r="H14" s="40">
        <f t="shared" si="10"/>
        <v>5.3030616149999998</v>
      </c>
      <c r="I14" s="40">
        <f t="shared" si="10"/>
        <v>5.1376018070000002</v>
      </c>
      <c r="J14" s="40">
        <f t="shared" si="10"/>
        <v>5.115320831</v>
      </c>
      <c r="K14" s="40">
        <f t="shared" si="10"/>
        <v>5.1513761300000009</v>
      </c>
      <c r="L14" s="40">
        <f t="shared" si="10"/>
        <v>5.1790518489999995</v>
      </c>
      <c r="M14" s="40">
        <f t="shared" si="10"/>
        <v>5.2215084539999994</v>
      </c>
      <c r="N14" s="40">
        <f t="shared" si="10"/>
        <v>5.2616542060000002</v>
      </c>
      <c r="O14" s="40">
        <f t="shared" si="10"/>
        <v>5.3078091430000001</v>
      </c>
      <c r="P14" s="40">
        <f t="shared" si="10"/>
        <v>5.3426512449999999</v>
      </c>
      <c r="Q14" s="40">
        <f t="shared" si="10"/>
        <v>5.3691041259999999</v>
      </c>
      <c r="R14" s="40">
        <f t="shared" si="10"/>
        <v>5.2078271800000007</v>
      </c>
      <c r="S14" s="40">
        <f t="shared" si="10"/>
        <v>5.2374444270000007</v>
      </c>
      <c r="T14" s="40">
        <f t="shared" si="10"/>
        <v>5.2603512580000009</v>
      </c>
      <c r="U14" s="40">
        <f t="shared" si="10"/>
        <v>5.2749398489999999</v>
      </c>
      <c r="V14" s="40">
        <f t="shared" si="10"/>
        <v>5.287260131</v>
      </c>
      <c r="W14" s="40">
        <f t="shared" si="10"/>
        <v>5.3129895020000006</v>
      </c>
      <c r="X14" s="40">
        <f t="shared" si="10"/>
        <v>5.3384650569999996</v>
      </c>
      <c r="Y14" s="40">
        <f t="shared" si="10"/>
        <v>5.3628041379999996</v>
      </c>
      <c r="Z14" s="40">
        <f t="shared" si="10"/>
        <v>5.3829299929999994</v>
      </c>
      <c r="AA14" s="40">
        <f t="shared" si="10"/>
        <v>5.4007497249999998</v>
      </c>
      <c r="AB14" s="40">
        <f t="shared" si="10"/>
        <v>5.434417388</v>
      </c>
      <c r="AC14" s="40">
        <f t="shared" si="10"/>
        <v>5.4612545780000001</v>
      </c>
      <c r="AD14" s="40">
        <f t="shared" si="10"/>
        <v>5.4850009769999994</v>
      </c>
      <c r="AE14" s="40">
        <f t="shared" si="10"/>
        <v>5.5085455930000009</v>
      </c>
      <c r="AF14" s="40">
        <f t="shared" si="10"/>
        <v>5.5286993409999994</v>
      </c>
      <c r="AG14" s="40">
        <f t="shared" si="10"/>
        <v>5.5724717699999999</v>
      </c>
      <c r="AH14" s="40">
        <f t="shared" si="10"/>
        <v>5.6106394360000005</v>
      </c>
      <c r="AI14" s="40">
        <f t="shared" si="10"/>
        <v>5.6405848079999998</v>
      </c>
      <c r="AJ14" s="40">
        <f t="shared" si="10"/>
        <v>5.6599748230000007</v>
      </c>
      <c r="AK14" s="40">
        <f t="shared" si="10"/>
        <v>5.6677285759999991</v>
      </c>
      <c r="AL14" s="40">
        <f t="shared" si="10"/>
        <v>5.670775055</v>
      </c>
      <c r="AM14" s="40">
        <f t="shared" si="10"/>
        <v>5.6646336060000007</v>
      </c>
      <c r="AN14" s="40">
        <f t="shared" si="10"/>
        <v>5.6498169249999988</v>
      </c>
      <c r="AO14" s="40">
        <f t="shared" si="10"/>
        <v>5.6273665469999994</v>
      </c>
      <c r="AP14" s="40">
        <f t="shared" si="10"/>
        <v>5.5982391659999999</v>
      </c>
      <c r="AQ14" s="40">
        <f t="shared" si="10"/>
        <v>5.5632929080000002</v>
      </c>
      <c r="AR14" s="40">
        <f t="shared" si="10"/>
        <v>5.5233331300000001</v>
      </c>
      <c r="AS14" s="40">
        <f t="shared" si="10"/>
        <v>5.4805042720000001</v>
      </c>
      <c r="AT14" s="40">
        <f t="shared" si="10"/>
        <v>5.437223693</v>
      </c>
      <c r="AU14" s="40">
        <f t="shared" si="10"/>
        <v>5.3925515439999998</v>
      </c>
      <c r="AV14" s="11"/>
    </row>
    <row r="15" spans="1:48" x14ac:dyDescent="0.2">
      <c r="A15" s="24"/>
      <c r="B15" s="24"/>
      <c r="C15" s="11" t="s">
        <v>19</v>
      </c>
      <c r="D15" s="40">
        <f t="shared" ref="D15:AU15" si="11">D84/1000</f>
        <v>5.2390402830000005</v>
      </c>
      <c r="E15" s="40">
        <f t="shared" si="11"/>
        <v>5.4134677730000007</v>
      </c>
      <c r="F15" s="40">
        <f t="shared" si="11"/>
        <v>5.3983583990000001</v>
      </c>
      <c r="G15" s="40">
        <f t="shared" si="11"/>
        <v>5.6087133790000001</v>
      </c>
      <c r="H15" s="40">
        <f t="shared" si="11"/>
        <v>5.7961567379999996</v>
      </c>
      <c r="I15" s="40">
        <f t="shared" si="11"/>
        <v>5.8916564940000011</v>
      </c>
      <c r="J15" s="40">
        <f t="shared" si="11"/>
        <v>6.5481364750000006</v>
      </c>
      <c r="K15" s="40">
        <f t="shared" si="11"/>
        <v>6.6699797359999993</v>
      </c>
      <c r="L15" s="40">
        <f t="shared" si="11"/>
        <v>6.8084282220000008</v>
      </c>
      <c r="M15" s="40">
        <f t="shared" si="11"/>
        <v>6.9512287600000002</v>
      </c>
      <c r="N15" s="40">
        <f t="shared" si="11"/>
        <v>7.0987873539999997</v>
      </c>
      <c r="O15" s="40">
        <f t="shared" si="11"/>
        <v>7.2555297850000002</v>
      </c>
      <c r="P15" s="40">
        <f t="shared" si="11"/>
        <v>7.399781494</v>
      </c>
      <c r="Q15" s="40">
        <f t="shared" si="11"/>
        <v>7.5308410650000006</v>
      </c>
      <c r="R15" s="40">
        <f t="shared" si="11"/>
        <v>7.6647446280000002</v>
      </c>
      <c r="S15" s="40">
        <f t="shared" si="11"/>
        <v>7.7879377440000006</v>
      </c>
      <c r="T15" s="40">
        <f t="shared" si="11"/>
        <v>7.9030083009999998</v>
      </c>
      <c r="U15" s="40">
        <f t="shared" si="11"/>
        <v>8.0128049319999999</v>
      </c>
      <c r="V15" s="40">
        <f t="shared" si="11"/>
        <v>8.1187346189999996</v>
      </c>
      <c r="W15" s="40">
        <f t="shared" si="11"/>
        <v>8.2208305660000001</v>
      </c>
      <c r="X15" s="40">
        <f t="shared" si="11"/>
        <v>8.319887206999999</v>
      </c>
      <c r="Y15" s="40">
        <f t="shared" si="11"/>
        <v>8.4158041990000001</v>
      </c>
      <c r="Z15" s="40">
        <f t="shared" si="11"/>
        <v>8.5081894529999982</v>
      </c>
      <c r="AA15" s="40">
        <f t="shared" si="11"/>
        <v>8.5971333009999995</v>
      </c>
      <c r="AB15" s="40">
        <f t="shared" si="11"/>
        <v>7.0939753410000002</v>
      </c>
      <c r="AC15" s="40">
        <f t="shared" si="11"/>
        <v>7.1274404300000009</v>
      </c>
      <c r="AD15" s="40">
        <f t="shared" si="11"/>
        <v>7.1569436040000003</v>
      </c>
      <c r="AE15" s="40">
        <f t="shared" si="11"/>
        <v>7.1829914550000007</v>
      </c>
      <c r="AF15" s="40">
        <f t="shared" si="11"/>
        <v>7.2054406739999992</v>
      </c>
      <c r="AG15" s="40">
        <f t="shared" si="11"/>
        <v>7.2246176760000003</v>
      </c>
      <c r="AH15" s="40">
        <f t="shared" si="11"/>
        <v>7.2405822760000005</v>
      </c>
      <c r="AI15" s="40">
        <f t="shared" si="11"/>
        <v>7.2530593260000007</v>
      </c>
      <c r="AJ15" s="40">
        <f t="shared" si="11"/>
        <v>7.2625893559999994</v>
      </c>
      <c r="AK15" s="40">
        <f t="shared" si="11"/>
        <v>7.2695834959999992</v>
      </c>
      <c r="AL15" s="40">
        <f t="shared" si="11"/>
        <v>7.2747089849999993</v>
      </c>
      <c r="AM15" s="40">
        <f t="shared" si="11"/>
        <v>7.2776381840000006</v>
      </c>
      <c r="AN15" s="40">
        <f t="shared" si="11"/>
        <v>7.278359375</v>
      </c>
      <c r="AO15" s="40">
        <f t="shared" si="11"/>
        <v>7.27651001</v>
      </c>
      <c r="AP15" s="40">
        <f t="shared" si="11"/>
        <v>7.2720827630000002</v>
      </c>
      <c r="AQ15" s="40">
        <f t="shared" si="11"/>
        <v>7.2652409669999996</v>
      </c>
      <c r="AR15" s="40">
        <f t="shared" si="11"/>
        <v>7.2563796390000004</v>
      </c>
      <c r="AS15" s="40">
        <f t="shared" si="11"/>
        <v>7.2451057130000009</v>
      </c>
      <c r="AT15" s="40">
        <f t="shared" si="11"/>
        <v>7.2317097169999993</v>
      </c>
      <c r="AU15" s="40">
        <f t="shared" si="11"/>
        <v>7.2159689939999998</v>
      </c>
      <c r="AV15" s="11"/>
    </row>
    <row r="16" spans="1:48" x14ac:dyDescent="0.2">
      <c r="A16" s="24"/>
      <c r="B16" s="24"/>
      <c r="C16" s="11" t="s">
        <v>30</v>
      </c>
      <c r="D16" s="40">
        <f t="shared" ref="D16:AU16" si="12">D85/1000</f>
        <v>9.6608258060000001</v>
      </c>
      <c r="E16" s="40">
        <f t="shared" si="12"/>
        <v>9.7175043939999988</v>
      </c>
      <c r="F16" s="40">
        <f t="shared" si="12"/>
        <v>9.6042215879999979</v>
      </c>
      <c r="G16" s="40">
        <f t="shared" si="12"/>
        <v>9.8817430720000008</v>
      </c>
      <c r="H16" s="40">
        <f t="shared" si="12"/>
        <v>10.077093781</v>
      </c>
      <c r="I16" s="40">
        <f t="shared" si="12"/>
        <v>10.238184966999999</v>
      </c>
      <c r="J16" s="40">
        <f t="shared" si="12"/>
        <v>10.523447631</v>
      </c>
      <c r="K16" s="40">
        <f t="shared" si="12"/>
        <v>10.939329040999999</v>
      </c>
      <c r="L16" s="40">
        <f t="shared" si="12"/>
        <v>11.228026641</v>
      </c>
      <c r="M16" s="40">
        <f t="shared" si="12"/>
        <v>11.432246734</v>
      </c>
      <c r="N16" s="40">
        <f t="shared" si="12"/>
        <v>11.629101319000002</v>
      </c>
      <c r="O16" s="40">
        <f t="shared" si="12"/>
        <v>11.844409818999999</v>
      </c>
      <c r="P16" s="40">
        <f t="shared" si="12"/>
        <v>12.035684449</v>
      </c>
      <c r="Q16" s="40">
        <f t="shared" si="12"/>
        <v>12.212862122000002</v>
      </c>
      <c r="R16" s="40">
        <f t="shared" si="12"/>
        <v>11.327255371</v>
      </c>
      <c r="S16" s="40">
        <f t="shared" si="12"/>
        <v>11.597624754999998</v>
      </c>
      <c r="T16" s="40">
        <f t="shared" si="12"/>
        <v>11.860402403999998</v>
      </c>
      <c r="U16" s="40">
        <f t="shared" si="12"/>
        <v>12.112577027</v>
      </c>
      <c r="V16" s="40">
        <f t="shared" si="12"/>
        <v>12.352367982000001</v>
      </c>
      <c r="W16" s="40">
        <f t="shared" si="12"/>
        <v>12.586189606</v>
      </c>
      <c r="X16" s="40">
        <f t="shared" si="12"/>
        <v>12.806336761000001</v>
      </c>
      <c r="Y16" s="40">
        <f t="shared" si="12"/>
        <v>13.003554566</v>
      </c>
      <c r="Z16" s="40">
        <f t="shared" si="12"/>
        <v>13.173954070000002</v>
      </c>
      <c r="AA16" s="40">
        <f t="shared" si="12"/>
        <v>13.319479094999998</v>
      </c>
      <c r="AB16" s="40">
        <f t="shared" si="12"/>
        <v>13.365871797</v>
      </c>
      <c r="AC16" s="40">
        <f t="shared" si="12"/>
        <v>13.383671845</v>
      </c>
      <c r="AD16" s="40">
        <f t="shared" si="12"/>
        <v>13.384547393</v>
      </c>
      <c r="AE16" s="40">
        <f t="shared" si="12"/>
        <v>13.369736694</v>
      </c>
      <c r="AF16" s="40">
        <f t="shared" si="12"/>
        <v>13.338371612000001</v>
      </c>
      <c r="AG16" s="40">
        <f t="shared" si="12"/>
        <v>13.305072966999999</v>
      </c>
      <c r="AH16" s="40">
        <f t="shared" si="12"/>
        <v>13.249866913</v>
      </c>
      <c r="AI16" s="40">
        <f t="shared" si="12"/>
        <v>13.174541442999999</v>
      </c>
      <c r="AJ16" s="40">
        <f t="shared" si="12"/>
        <v>13.081111664</v>
      </c>
      <c r="AK16" s="40">
        <f t="shared" si="12"/>
        <v>12.972848662000001</v>
      </c>
      <c r="AL16" s="40">
        <f t="shared" si="12"/>
        <v>12.858739638999999</v>
      </c>
      <c r="AM16" s="40">
        <f t="shared" si="12"/>
        <v>12.737395309</v>
      </c>
      <c r="AN16" s="40">
        <f t="shared" si="12"/>
        <v>12.614717255</v>
      </c>
      <c r="AO16" s="40">
        <f t="shared" si="12"/>
        <v>12.493480072000001</v>
      </c>
      <c r="AP16" s="40">
        <f t="shared" si="12"/>
        <v>12.37641629</v>
      </c>
      <c r="AQ16" s="40">
        <f t="shared" si="12"/>
        <v>12.265370193999999</v>
      </c>
      <c r="AR16" s="40">
        <f t="shared" si="12"/>
        <v>12.161412825999999</v>
      </c>
      <c r="AS16" s="40">
        <f t="shared" si="12"/>
        <v>12.065528504</v>
      </c>
      <c r="AT16" s="40">
        <f t="shared" si="12"/>
        <v>11.977596571999999</v>
      </c>
      <c r="AU16" s="40">
        <f t="shared" si="12"/>
        <v>11.893761566</v>
      </c>
      <c r="AV16" s="11"/>
    </row>
    <row r="17" spans="1:48" x14ac:dyDescent="0.2">
      <c r="A17" s="24"/>
      <c r="B17" s="24"/>
      <c r="C17" s="11" t="s">
        <v>25</v>
      </c>
      <c r="D17" s="40">
        <f t="shared" ref="D17:AU17" si="13">D86/1000</f>
        <v>3.6764003669999998</v>
      </c>
      <c r="E17" s="40">
        <f t="shared" si="13"/>
        <v>3.6064962840000003</v>
      </c>
      <c r="F17" s="40">
        <f t="shared" si="13"/>
        <v>3.6050241999999999</v>
      </c>
      <c r="G17" s="40">
        <f t="shared" si="13"/>
        <v>3.7481033479999999</v>
      </c>
      <c r="H17" s="40">
        <f t="shared" si="13"/>
        <v>3.8952022859999995</v>
      </c>
      <c r="I17" s="40">
        <f t="shared" si="13"/>
        <v>3.9346648100000001</v>
      </c>
      <c r="J17" s="40">
        <f t="shared" si="13"/>
        <v>4.0990129550000001</v>
      </c>
      <c r="K17" s="40">
        <f t="shared" si="13"/>
        <v>4.2071903690000001</v>
      </c>
      <c r="L17" s="40">
        <f t="shared" si="13"/>
        <v>4.1928616639999996</v>
      </c>
      <c r="M17" s="40">
        <f t="shared" si="13"/>
        <v>4.0795121910000001</v>
      </c>
      <c r="N17" s="40">
        <f t="shared" si="13"/>
        <v>3.9282757259999999</v>
      </c>
      <c r="O17" s="40">
        <f t="shared" si="13"/>
        <v>3.8106807100000006</v>
      </c>
      <c r="P17" s="40">
        <f t="shared" si="13"/>
        <v>3.7189584500000001</v>
      </c>
      <c r="Q17" s="40">
        <f t="shared" si="13"/>
        <v>3.6348703309999997</v>
      </c>
      <c r="R17" s="40">
        <f t="shared" si="13"/>
        <v>2.7607876729999998</v>
      </c>
      <c r="S17" s="40">
        <f t="shared" si="13"/>
        <v>2.748162475</v>
      </c>
      <c r="T17" s="40">
        <f t="shared" si="13"/>
        <v>2.7328201289999998</v>
      </c>
      <c r="U17" s="40">
        <f t="shared" si="13"/>
        <v>2.71117009</v>
      </c>
      <c r="V17" s="40">
        <f t="shared" si="13"/>
        <v>2.6878119809999999</v>
      </c>
      <c r="W17" s="40">
        <f t="shared" si="13"/>
        <v>2.6636833649999998</v>
      </c>
      <c r="X17" s="40">
        <f t="shared" si="13"/>
        <v>2.6382158660000004</v>
      </c>
      <c r="Y17" s="40">
        <f t="shared" si="13"/>
        <v>2.6119786070000006</v>
      </c>
      <c r="Z17" s="40">
        <f t="shared" si="13"/>
        <v>2.585039123</v>
      </c>
      <c r="AA17" s="40">
        <f t="shared" si="13"/>
        <v>2.5589059760000001</v>
      </c>
      <c r="AB17" s="40">
        <f t="shared" si="13"/>
        <v>2.5177643440000002</v>
      </c>
      <c r="AC17" s="40">
        <f t="shared" si="13"/>
        <v>2.4732426589999998</v>
      </c>
      <c r="AD17" s="40">
        <f t="shared" si="13"/>
        <v>2.424793808</v>
      </c>
      <c r="AE17" s="40">
        <f t="shared" si="13"/>
        <v>2.3761886889999997</v>
      </c>
      <c r="AF17" s="40">
        <f t="shared" si="13"/>
        <v>2.3268930669999999</v>
      </c>
      <c r="AG17" s="40">
        <f t="shared" si="13"/>
        <v>2.2790849009999996</v>
      </c>
      <c r="AH17" s="40">
        <f t="shared" si="13"/>
        <v>2.2319207759999999</v>
      </c>
      <c r="AI17" s="40">
        <f t="shared" si="13"/>
        <v>2.1836395569999998</v>
      </c>
      <c r="AJ17" s="40">
        <f t="shared" si="13"/>
        <v>2.134853149</v>
      </c>
      <c r="AK17" s="40">
        <f t="shared" si="13"/>
        <v>2.0857571560000001</v>
      </c>
      <c r="AL17" s="40">
        <f t="shared" si="13"/>
        <v>2.037267151</v>
      </c>
      <c r="AM17" s="40">
        <f t="shared" si="13"/>
        <v>1.98944751</v>
      </c>
      <c r="AN17" s="40">
        <f t="shared" si="13"/>
        <v>1.941726456</v>
      </c>
      <c r="AO17" s="40">
        <f t="shared" si="13"/>
        <v>1.8937774350000001</v>
      </c>
      <c r="AP17" s="40">
        <f t="shared" si="13"/>
        <v>1.846489152</v>
      </c>
      <c r="AQ17" s="40">
        <f t="shared" si="13"/>
        <v>1.7992144090000002</v>
      </c>
      <c r="AR17" s="40">
        <f t="shared" si="13"/>
        <v>1.752262596</v>
      </c>
      <c r="AS17" s="40">
        <f t="shared" si="13"/>
        <v>1.7060716410000001</v>
      </c>
      <c r="AT17" s="40">
        <f t="shared" si="13"/>
        <v>1.6611101690000001</v>
      </c>
      <c r="AU17" s="40">
        <f t="shared" si="13"/>
        <v>1.6177449649999998</v>
      </c>
      <c r="AV17" s="11"/>
    </row>
    <row r="18" spans="1:48" x14ac:dyDescent="0.2">
      <c r="A18" s="24"/>
      <c r="B18" s="24"/>
      <c r="C18" s="11" t="s">
        <v>21</v>
      </c>
      <c r="D18" s="40">
        <f t="shared" ref="D18:AU18" si="14">D87/1000</f>
        <v>4.5167402340000002</v>
      </c>
      <c r="E18" s="40">
        <f t="shared" si="14"/>
        <v>4.4142929689999999</v>
      </c>
      <c r="F18" s="40">
        <f t="shared" si="14"/>
        <v>4.303261719</v>
      </c>
      <c r="G18" s="40">
        <f t="shared" si="14"/>
        <v>4.2712934569999996</v>
      </c>
      <c r="H18" s="40">
        <f t="shared" si="14"/>
        <v>4.2412607420000006</v>
      </c>
      <c r="I18" s="40">
        <f t="shared" si="14"/>
        <v>4.2947119140000005</v>
      </c>
      <c r="J18" s="40">
        <f t="shared" si="14"/>
        <v>4.7044697269999993</v>
      </c>
      <c r="K18" s="40">
        <f t="shared" si="14"/>
        <v>3.7462004390000003</v>
      </c>
      <c r="L18" s="40">
        <f t="shared" si="14"/>
        <v>3.3210849609999999</v>
      </c>
      <c r="M18" s="40">
        <f t="shared" si="14"/>
        <v>3.0743117679999998</v>
      </c>
      <c r="N18" s="40">
        <f t="shared" si="14"/>
        <v>2.930091553</v>
      </c>
      <c r="O18" s="40">
        <f t="shared" si="14"/>
        <v>2.7120031739999999</v>
      </c>
      <c r="P18" s="40">
        <f t="shared" si="14"/>
        <v>2.5405419920000001</v>
      </c>
      <c r="Q18" s="40">
        <f t="shared" si="14"/>
        <v>2.3888542479999999</v>
      </c>
      <c r="R18" s="40">
        <f t="shared" si="14"/>
        <v>0.91946874999999995</v>
      </c>
      <c r="S18" s="40">
        <f t="shared" si="14"/>
        <v>-0.25746575900000002</v>
      </c>
      <c r="T18" s="40">
        <f t="shared" si="14"/>
        <v>-0.55747845500000004</v>
      </c>
      <c r="U18" s="40">
        <f t="shared" si="14"/>
        <v>-0.87142504899999995</v>
      </c>
      <c r="V18" s="40">
        <f t="shared" si="14"/>
        <v>-1.1738865969999999</v>
      </c>
      <c r="W18" s="40">
        <f t="shared" si="14"/>
        <v>-1.4945638429999999</v>
      </c>
      <c r="X18" s="40">
        <f t="shared" si="14"/>
        <v>-1.798047119</v>
      </c>
      <c r="Y18" s="40">
        <f t="shared" si="14"/>
        <v>-2.100221436</v>
      </c>
      <c r="Z18" s="40">
        <f t="shared" si="14"/>
        <v>-2.3698120119999997</v>
      </c>
      <c r="AA18" s="40">
        <f t="shared" si="14"/>
        <v>-2.642603271</v>
      </c>
      <c r="AB18" s="40">
        <f t="shared" si="14"/>
        <v>-2.8769194339999999</v>
      </c>
      <c r="AC18" s="40">
        <f t="shared" si="14"/>
        <v>-3.0836367190000002</v>
      </c>
      <c r="AD18" s="40">
        <f t="shared" si="14"/>
        <v>-3.7506811520000003</v>
      </c>
      <c r="AE18" s="40">
        <f t="shared" si="14"/>
        <v>-3.6847919920000001</v>
      </c>
      <c r="AF18" s="40">
        <f t="shared" si="14"/>
        <v>-3.7462338869999998</v>
      </c>
      <c r="AG18" s="40">
        <f t="shared" si="14"/>
        <v>-3.6540568850000001</v>
      </c>
      <c r="AH18" s="40">
        <f t="shared" si="14"/>
        <v>-3.5994692380000002</v>
      </c>
      <c r="AI18" s="40">
        <f t="shared" si="14"/>
        <v>-3.5479194339999998</v>
      </c>
      <c r="AJ18" s="40">
        <f t="shared" si="14"/>
        <v>-3.5073659670000001</v>
      </c>
      <c r="AK18" s="40">
        <f t="shared" si="14"/>
        <v>-3.4723679199999999</v>
      </c>
      <c r="AL18" s="40">
        <f t="shared" si="14"/>
        <v>-3.5909313959999998</v>
      </c>
      <c r="AM18" s="40">
        <f t="shared" si="14"/>
        <v>-3.7087985840000002</v>
      </c>
      <c r="AN18" s="40">
        <f t="shared" si="14"/>
        <v>-3.7443149410000003</v>
      </c>
      <c r="AO18" s="40">
        <f t="shared" si="14"/>
        <v>-3.8211992189999999</v>
      </c>
      <c r="AP18" s="40">
        <f t="shared" si="14"/>
        <v>-3.9029304200000001</v>
      </c>
      <c r="AQ18" s="40">
        <f t="shared" si="14"/>
        <v>-3.9388972170000001</v>
      </c>
      <c r="AR18" s="40">
        <f t="shared" si="14"/>
        <v>-3.9941989749999998</v>
      </c>
      <c r="AS18" s="40">
        <f t="shared" si="14"/>
        <v>-3.9666403810000004</v>
      </c>
      <c r="AT18" s="40">
        <f t="shared" si="14"/>
        <v>-3.9376135250000002</v>
      </c>
      <c r="AU18" s="40">
        <f t="shared" si="14"/>
        <v>-3.9337109380000004</v>
      </c>
      <c r="AV18" s="11"/>
    </row>
    <row r="19" spans="1:48" x14ac:dyDescent="0.2">
      <c r="A19" s="24"/>
      <c r="B19" s="24"/>
      <c r="C19" s="11" t="s">
        <v>32</v>
      </c>
      <c r="D19" s="40">
        <f t="shared" ref="D19:AU19" si="15">D93/1000</f>
        <v>5.798584068999995</v>
      </c>
      <c r="E19" s="40">
        <f t="shared" si="15"/>
        <v>5.7718086480000004</v>
      </c>
      <c r="F19" s="40">
        <f t="shared" si="15"/>
        <v>5.6231286009999932</v>
      </c>
      <c r="G19" s="40">
        <f t="shared" si="15"/>
        <v>5.7963238979999989</v>
      </c>
      <c r="H19" s="40">
        <f t="shared" si="15"/>
        <v>5.8709504240000072</v>
      </c>
      <c r="I19" s="40">
        <f t="shared" si="15"/>
        <v>5.9446624299999931</v>
      </c>
      <c r="J19" s="40">
        <f t="shared" si="15"/>
        <v>6.303161209999991</v>
      </c>
      <c r="K19" s="40">
        <f t="shared" si="15"/>
        <v>6.4702016289999937</v>
      </c>
      <c r="L19" s="40">
        <f t="shared" si="15"/>
        <v>6.5706413899999996</v>
      </c>
      <c r="M19" s="40">
        <f t="shared" si="15"/>
        <v>6.5992624060000002</v>
      </c>
      <c r="N19" s="40">
        <f t="shared" si="15"/>
        <v>6.6115224590000032</v>
      </c>
      <c r="O19" s="40">
        <f t="shared" si="15"/>
        <v>6.6349882669999989</v>
      </c>
      <c r="P19" s="40">
        <f t="shared" si="15"/>
        <v>6.653544479000006</v>
      </c>
      <c r="Q19" s="40">
        <f t="shared" si="15"/>
        <v>6.6679212329999888</v>
      </c>
      <c r="R19" s="40">
        <f t="shared" si="15"/>
        <v>5.9836136639999999</v>
      </c>
      <c r="S19" s="40">
        <f t="shared" si="15"/>
        <v>6.0530756550000042</v>
      </c>
      <c r="T19" s="40">
        <f t="shared" si="15"/>
        <v>6.1147791759999945</v>
      </c>
      <c r="U19" s="40">
        <f t="shared" si="15"/>
        <v>6.1720679159999925</v>
      </c>
      <c r="V19" s="40">
        <f t="shared" si="15"/>
        <v>6.2218964550000058</v>
      </c>
      <c r="W19" s="40">
        <f t="shared" si="15"/>
        <v>6.271322952000002</v>
      </c>
      <c r="X19" s="40">
        <f t="shared" si="15"/>
        <v>6.3117867590000021</v>
      </c>
      <c r="Y19" s="40">
        <f t="shared" si="15"/>
        <v>6.3346668399999997</v>
      </c>
      <c r="Z19" s="40">
        <f t="shared" si="15"/>
        <v>6.3394728099999993</v>
      </c>
      <c r="AA19" s="40">
        <f t="shared" si="15"/>
        <v>6.3343156419999938</v>
      </c>
      <c r="AB19" s="40">
        <f t="shared" si="15"/>
        <v>6.2892186889999921</v>
      </c>
      <c r="AC19" s="40">
        <f t="shared" si="15"/>
        <v>6.2436199809999904</v>
      </c>
      <c r="AD19" s="40">
        <f t="shared" si="15"/>
        <v>6.1874373629999901</v>
      </c>
      <c r="AE19" s="40">
        <f t="shared" si="15"/>
        <v>6.1248119829999901</v>
      </c>
      <c r="AF19" s="40">
        <f t="shared" si="15"/>
        <v>6.0544268490000031</v>
      </c>
      <c r="AG19" s="40">
        <f t="shared" si="15"/>
        <v>6.0105839849999976</v>
      </c>
      <c r="AH19" s="40">
        <f t="shared" si="15"/>
        <v>5.9548270239999948</v>
      </c>
      <c r="AI19" s="40">
        <f t="shared" si="15"/>
        <v>5.8859907849999997</v>
      </c>
      <c r="AJ19" s="40">
        <f t="shared" si="15"/>
        <v>5.8043525999999961</v>
      </c>
      <c r="AK19" s="40">
        <f t="shared" si="15"/>
        <v>5.7131297169999957</v>
      </c>
      <c r="AL19" s="40">
        <f t="shared" si="15"/>
        <v>5.6216544330000033</v>
      </c>
      <c r="AM19" s="40">
        <f t="shared" si="15"/>
        <v>5.5266126860000009</v>
      </c>
      <c r="AN19" s="40">
        <f t="shared" si="15"/>
        <v>5.4325396559999994</v>
      </c>
      <c r="AO19" s="40">
        <f t="shared" si="15"/>
        <v>5.3413229679999947</v>
      </c>
      <c r="AP19" s="40">
        <f t="shared" si="15"/>
        <v>5.2539647679999968</v>
      </c>
      <c r="AQ19" s="40">
        <f t="shared" si="15"/>
        <v>5.1712123329999997</v>
      </c>
      <c r="AR19" s="40">
        <f t="shared" si="15"/>
        <v>5.0926760189999971</v>
      </c>
      <c r="AS19" s="40">
        <f t="shared" si="15"/>
        <v>5.018851149999997</v>
      </c>
      <c r="AT19" s="40">
        <f t="shared" si="15"/>
        <v>4.9501315770000014</v>
      </c>
      <c r="AU19" s="40">
        <f t="shared" si="15"/>
        <v>4.8851369939999971</v>
      </c>
      <c r="AV19" s="11"/>
    </row>
    <row r="20" spans="1:48" x14ac:dyDescent="0.2">
      <c r="A20" s="24"/>
      <c r="B20" s="24"/>
      <c r="C20" s="11"/>
      <c r="D20" s="40">
        <f t="shared" ref="D20:AU20" si="16">SUM(D13:D19)</f>
        <v>45.723789062999991</v>
      </c>
      <c r="E20" s="40">
        <f t="shared" si="16"/>
        <v>45.600472655999994</v>
      </c>
      <c r="F20" s="40">
        <f t="shared" si="16"/>
        <v>44.759867187999987</v>
      </c>
      <c r="G20" s="40">
        <f t="shared" si="16"/>
        <v>46.064437499999997</v>
      </c>
      <c r="H20" s="40">
        <f t="shared" si="16"/>
        <v>46.934066406000007</v>
      </c>
      <c r="I20" s="40">
        <f t="shared" si="16"/>
        <v>47.294707031000002</v>
      </c>
      <c r="J20" s="40">
        <f t="shared" si="16"/>
        <v>49.726929687999991</v>
      </c>
      <c r="K20" s="40">
        <f t="shared" si="16"/>
        <v>50.071820312999996</v>
      </c>
      <c r="L20" s="40">
        <f t="shared" si="16"/>
        <v>50.462183593999995</v>
      </c>
      <c r="M20" s="40">
        <f t="shared" si="16"/>
        <v>50.712277344</v>
      </c>
      <c r="N20" s="40">
        <f t="shared" si="16"/>
        <v>51.022917969000005</v>
      </c>
      <c r="O20" s="40">
        <f t="shared" si="16"/>
        <v>51.368968750000001</v>
      </c>
      <c r="P20" s="40">
        <f t="shared" si="16"/>
        <v>51.719753906000008</v>
      </c>
      <c r="Q20" s="40">
        <f t="shared" si="16"/>
        <v>52.065882812999995</v>
      </c>
      <c r="R20" s="40">
        <f t="shared" si="16"/>
        <v>46.710074219000006</v>
      </c>
      <c r="S20" s="40">
        <f t="shared" si="16"/>
        <v>46.143496094</v>
      </c>
      <c r="T20" s="40">
        <f t="shared" si="16"/>
        <v>46.418726562999986</v>
      </c>
      <c r="U20" s="40">
        <f t="shared" si="16"/>
        <v>46.571441405999991</v>
      </c>
      <c r="V20" s="40">
        <f t="shared" si="16"/>
        <v>46.701058594000017</v>
      </c>
      <c r="W20" s="40">
        <f t="shared" si="16"/>
        <v>46.792160155999994</v>
      </c>
      <c r="X20" s="40">
        <f t="shared" si="16"/>
        <v>46.866066405999995</v>
      </c>
      <c r="Y20" s="40">
        <f t="shared" si="16"/>
        <v>46.885816405999996</v>
      </c>
      <c r="Z20" s="40">
        <f t="shared" si="16"/>
        <v>46.874394531</v>
      </c>
      <c r="AA20" s="40">
        <f t="shared" si="16"/>
        <v>46.800238280999992</v>
      </c>
      <c r="AB20" s="40">
        <f t="shared" si="16"/>
        <v>45.007457030999994</v>
      </c>
      <c r="AC20" s="40">
        <f t="shared" si="16"/>
        <v>44.655867187999988</v>
      </c>
      <c r="AD20" s="40">
        <f t="shared" si="16"/>
        <v>43.800726562999984</v>
      </c>
      <c r="AE20" s="40">
        <f t="shared" si="16"/>
        <v>43.633269530999996</v>
      </c>
      <c r="AF20" s="40">
        <f t="shared" si="16"/>
        <v>43.277097655999995</v>
      </c>
      <c r="AG20" s="40">
        <f t="shared" si="16"/>
        <v>43.028996093999993</v>
      </c>
      <c r="AH20" s="40">
        <f t="shared" si="16"/>
        <v>42.674484375000006</v>
      </c>
      <c r="AI20" s="40">
        <f t="shared" si="16"/>
        <v>42.24755859399999</v>
      </c>
      <c r="AJ20" s="40">
        <f t="shared" si="16"/>
        <v>41.737328124999998</v>
      </c>
      <c r="AK20" s="40">
        <f t="shared" si="16"/>
        <v>41.169285155999994</v>
      </c>
      <c r="AL20" s="40">
        <f t="shared" si="16"/>
        <v>40.406714844</v>
      </c>
      <c r="AM20" s="40">
        <f t="shared" si="16"/>
        <v>39.617050780999996</v>
      </c>
      <c r="AN20" s="40">
        <f t="shared" si="16"/>
        <v>38.891425780999995</v>
      </c>
      <c r="AO20" s="40">
        <f t="shared" si="16"/>
        <v>38.121273437999989</v>
      </c>
      <c r="AP20" s="40">
        <f t="shared" si="16"/>
        <v>37.368777343999994</v>
      </c>
      <c r="AQ20" s="40">
        <f t="shared" si="16"/>
        <v>36.684671874999992</v>
      </c>
      <c r="AR20" s="40">
        <f t="shared" si="16"/>
        <v>36.013277344000002</v>
      </c>
      <c r="AS20" s="40">
        <f t="shared" si="16"/>
        <v>35.456132813000004</v>
      </c>
      <c r="AT20" s="40">
        <f t="shared" si="16"/>
        <v>34.935140625000003</v>
      </c>
      <c r="AU20" s="40">
        <f t="shared" si="16"/>
        <v>34.411671874999996</v>
      </c>
      <c r="AV20" s="11"/>
    </row>
    <row r="21" spans="1:48" x14ac:dyDescent="0.2">
      <c r="A21" s="24"/>
      <c r="B21" s="24"/>
      <c r="C21" s="1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11"/>
    </row>
    <row r="22" spans="1:48" x14ac:dyDescent="0.2">
      <c r="A22" s="44" t="s">
        <v>62</v>
      </c>
      <c r="B22" s="24"/>
      <c r="C22" s="11" t="s">
        <v>17</v>
      </c>
      <c r="D22" s="40">
        <f t="shared" ref="D22:AU22" si="17">D132/1000</f>
        <v>11.096960938</v>
      </c>
      <c r="E22" s="40">
        <f t="shared" si="17"/>
        <v>10.903166015999998</v>
      </c>
      <c r="F22" s="40">
        <f t="shared" si="17"/>
        <v>10.809942382999999</v>
      </c>
      <c r="G22" s="40">
        <f t="shared" si="17"/>
        <v>11.342902344000001</v>
      </c>
      <c r="H22" s="40">
        <f t="shared" si="17"/>
        <v>11.750367188</v>
      </c>
      <c r="I22" s="40">
        <f t="shared" si="17"/>
        <v>11.853251953000001</v>
      </c>
      <c r="J22" s="40">
        <f t="shared" si="17"/>
        <v>12.002140624999999</v>
      </c>
      <c r="K22" s="40">
        <f t="shared" si="17"/>
        <v>12.821804688</v>
      </c>
      <c r="L22" s="40">
        <f t="shared" si="17"/>
        <v>12.998424805000001</v>
      </c>
      <c r="M22" s="40">
        <f t="shared" si="17"/>
        <v>13.005345703000001</v>
      </c>
      <c r="N22" s="40">
        <f t="shared" si="17"/>
        <v>13.125840819999999</v>
      </c>
      <c r="O22" s="40">
        <f t="shared" si="17"/>
        <v>13.285749023000001</v>
      </c>
      <c r="P22" s="40">
        <f t="shared" si="17"/>
        <v>13.477646484000001</v>
      </c>
      <c r="Q22" s="40">
        <f t="shared" si="17"/>
        <v>13.685399413999999</v>
      </c>
      <c r="R22" s="40">
        <f t="shared" si="17"/>
        <v>9.6780341800000009</v>
      </c>
      <c r="S22" s="40">
        <f t="shared" si="17"/>
        <v>9.6730673829999994</v>
      </c>
      <c r="T22" s="40">
        <f t="shared" si="17"/>
        <v>9.6727050780000017</v>
      </c>
      <c r="U22" s="40">
        <f t="shared" si="17"/>
        <v>9.5590195310000006</v>
      </c>
      <c r="V22" s="40">
        <f t="shared" si="17"/>
        <v>9.4398203130000002</v>
      </c>
      <c r="W22" s="40">
        <f t="shared" si="17"/>
        <v>9.3068876949999986</v>
      </c>
      <c r="X22" s="40">
        <f t="shared" si="17"/>
        <v>9.1693701169999997</v>
      </c>
      <c r="Y22" s="40">
        <f t="shared" si="17"/>
        <v>9.0269423829999997</v>
      </c>
      <c r="Z22" s="40">
        <f t="shared" si="17"/>
        <v>8.8872050780000009</v>
      </c>
      <c r="AA22" s="40">
        <f t="shared" si="17"/>
        <v>8.7060078129999994</v>
      </c>
      <c r="AB22" s="40">
        <f t="shared" si="17"/>
        <v>8.5389023440000003</v>
      </c>
      <c r="AC22" s="40">
        <f t="shared" si="17"/>
        <v>8.3330849610000008</v>
      </c>
      <c r="AD22" s="40">
        <f t="shared" si="17"/>
        <v>8.1077539059999992</v>
      </c>
      <c r="AE22" s="40">
        <f t="shared" si="17"/>
        <v>7.8693237299999996</v>
      </c>
      <c r="AF22" s="40">
        <f t="shared" si="17"/>
        <v>7.6227763670000002</v>
      </c>
      <c r="AG22" s="40">
        <f t="shared" si="17"/>
        <v>7.3400820309999997</v>
      </c>
      <c r="AH22" s="40">
        <f t="shared" si="17"/>
        <v>7.044528809</v>
      </c>
      <c r="AI22" s="40">
        <f t="shared" si="17"/>
        <v>6.7345380859999997</v>
      </c>
      <c r="AJ22" s="40">
        <f t="shared" si="17"/>
        <v>6.4140019529999996</v>
      </c>
      <c r="AK22" s="40">
        <f t="shared" si="17"/>
        <v>6.0790336909999994</v>
      </c>
      <c r="AL22" s="40">
        <f t="shared" si="17"/>
        <v>5.7130947269999997</v>
      </c>
      <c r="AM22" s="40">
        <f t="shared" si="17"/>
        <v>5.3465893549999999</v>
      </c>
      <c r="AN22" s="40">
        <f t="shared" si="17"/>
        <v>4.9917587890000004</v>
      </c>
      <c r="AO22" s="40">
        <f t="shared" si="17"/>
        <v>4.6638085939999998</v>
      </c>
      <c r="AP22" s="40">
        <f t="shared" si="17"/>
        <v>4.3756909180000001</v>
      </c>
      <c r="AQ22" s="40">
        <f t="shared" si="17"/>
        <v>4.1332270509999995</v>
      </c>
      <c r="AR22" s="40">
        <f t="shared" si="17"/>
        <v>3.9307758789999996</v>
      </c>
      <c r="AS22" s="40">
        <f t="shared" si="17"/>
        <v>3.758976074</v>
      </c>
      <c r="AT22" s="40">
        <f t="shared" si="17"/>
        <v>3.6129489749999997</v>
      </c>
      <c r="AU22" s="40">
        <f t="shared" si="17"/>
        <v>3.4842282710000001</v>
      </c>
      <c r="AV22" s="11"/>
    </row>
    <row r="23" spans="1:48" x14ac:dyDescent="0.2">
      <c r="A23" s="24"/>
      <c r="B23" s="24"/>
      <c r="C23" s="11" t="s">
        <v>31</v>
      </c>
      <c r="D23" s="40">
        <f t="shared" ref="D23:AU23" si="18">D142/1000</f>
        <v>5.7352373660000007</v>
      </c>
      <c r="E23" s="40">
        <f t="shared" si="18"/>
        <v>5.7737365110000001</v>
      </c>
      <c r="F23" s="40">
        <f t="shared" si="18"/>
        <v>5.4159296880000003</v>
      </c>
      <c r="G23" s="40">
        <f t="shared" si="18"/>
        <v>5.4153827210000003</v>
      </c>
      <c r="H23" s="40">
        <f t="shared" si="18"/>
        <v>5.3030617979999999</v>
      </c>
      <c r="I23" s="40">
        <f t="shared" si="18"/>
        <v>5.1376024780000007</v>
      </c>
      <c r="J23" s="40">
        <f t="shared" si="18"/>
        <v>5.0888948669999996</v>
      </c>
      <c r="K23" s="40">
        <f t="shared" si="18"/>
        <v>5.17109079</v>
      </c>
      <c r="L23" s="40">
        <f t="shared" si="18"/>
        <v>5.1856867060000003</v>
      </c>
      <c r="M23" s="40">
        <f t="shared" si="18"/>
        <v>5.2075498040000001</v>
      </c>
      <c r="N23" s="40">
        <f t="shared" si="18"/>
        <v>5.2376291189999993</v>
      </c>
      <c r="O23" s="40">
        <f t="shared" si="18"/>
        <v>5.2743096619999994</v>
      </c>
      <c r="P23" s="40">
        <f t="shared" si="18"/>
        <v>5.3040735780000006</v>
      </c>
      <c r="Q23" s="40">
        <f t="shared" si="18"/>
        <v>5.3258090200000003</v>
      </c>
      <c r="R23" s="40">
        <f t="shared" si="18"/>
        <v>4.7541769409999999</v>
      </c>
      <c r="S23" s="40">
        <f t="shared" si="18"/>
        <v>4.7464564510000002</v>
      </c>
      <c r="T23" s="40">
        <f t="shared" si="18"/>
        <v>4.7432849739999998</v>
      </c>
      <c r="U23" s="40">
        <f t="shared" si="18"/>
        <v>4.7376582340000004</v>
      </c>
      <c r="V23" s="40">
        <f t="shared" si="18"/>
        <v>4.7320704640000004</v>
      </c>
      <c r="W23" s="40">
        <f t="shared" si="18"/>
        <v>4.7377481079999999</v>
      </c>
      <c r="X23" s="40">
        <f t="shared" si="18"/>
        <v>4.7414279779999999</v>
      </c>
      <c r="Y23" s="40">
        <f t="shared" si="18"/>
        <v>4.7414954529999997</v>
      </c>
      <c r="Z23" s="40">
        <f t="shared" si="18"/>
        <v>4.7345032050000002</v>
      </c>
      <c r="AA23" s="40">
        <f t="shared" si="18"/>
        <v>4.7203910219999994</v>
      </c>
      <c r="AB23" s="40">
        <f t="shared" si="18"/>
        <v>4.7187417910000002</v>
      </c>
      <c r="AC23" s="40">
        <f t="shared" si="18"/>
        <v>4.7047115469999996</v>
      </c>
      <c r="AD23" s="40">
        <f t="shared" si="18"/>
        <v>4.6832824409999994</v>
      </c>
      <c r="AE23" s="40">
        <f t="shared" si="18"/>
        <v>4.6540079960000007</v>
      </c>
      <c r="AF23" s="40">
        <f t="shared" si="18"/>
        <v>4.6144118340000002</v>
      </c>
      <c r="AG23" s="40">
        <f t="shared" si="18"/>
        <v>4.5872802430000004</v>
      </c>
      <c r="AH23" s="40">
        <f t="shared" si="18"/>
        <v>4.5478907780000002</v>
      </c>
      <c r="AI23" s="40">
        <f t="shared" si="18"/>
        <v>4.4982098079999995</v>
      </c>
      <c r="AJ23" s="40">
        <f t="shared" si="18"/>
        <v>4.4398830259999995</v>
      </c>
      <c r="AK23" s="40">
        <f t="shared" si="18"/>
        <v>4.3766503599999993</v>
      </c>
      <c r="AL23" s="40">
        <f t="shared" si="18"/>
        <v>4.3106507570000003</v>
      </c>
      <c r="AM23" s="40">
        <f t="shared" si="18"/>
        <v>4.2423582460000011</v>
      </c>
      <c r="AN23" s="40">
        <f t="shared" si="18"/>
        <v>4.1734206540000001</v>
      </c>
      <c r="AO23" s="40">
        <f t="shared" si="18"/>
        <v>4.1047767640000004</v>
      </c>
      <c r="AP23" s="40">
        <f t="shared" si="18"/>
        <v>4.0372256169999998</v>
      </c>
      <c r="AQ23" s="40">
        <f t="shared" si="18"/>
        <v>3.9713480829999996</v>
      </c>
      <c r="AR23" s="40">
        <f t="shared" si="18"/>
        <v>3.9068571169999999</v>
      </c>
      <c r="AS23" s="40">
        <f t="shared" si="18"/>
        <v>3.8431029350000001</v>
      </c>
      <c r="AT23" s="40">
        <f t="shared" si="18"/>
        <v>3.7796692810000003</v>
      </c>
      <c r="AU23" s="40">
        <f t="shared" si="18"/>
        <v>3.7181437380000002</v>
      </c>
      <c r="AV23" s="11"/>
    </row>
    <row r="24" spans="1:48" x14ac:dyDescent="0.2">
      <c r="A24" s="24"/>
      <c r="B24" s="24"/>
      <c r="C24" s="11" t="s">
        <v>19</v>
      </c>
      <c r="D24" s="40">
        <f t="shared" ref="D24:AU24" si="19">D134/1000</f>
        <v>5.2390402830000005</v>
      </c>
      <c r="E24" s="40">
        <f t="shared" si="19"/>
        <v>5.4134677730000007</v>
      </c>
      <c r="F24" s="40">
        <f t="shared" si="19"/>
        <v>5.3983581549999995</v>
      </c>
      <c r="G24" s="40">
        <f t="shared" si="19"/>
        <v>5.6087131350000003</v>
      </c>
      <c r="H24" s="40">
        <f t="shared" si="19"/>
        <v>5.7961569820000003</v>
      </c>
      <c r="I24" s="40">
        <f t="shared" si="19"/>
        <v>5.891656738</v>
      </c>
      <c r="J24" s="40">
        <f t="shared" si="19"/>
        <v>6.5557949210000004</v>
      </c>
      <c r="K24" s="40">
        <f t="shared" si="19"/>
        <v>6.6719282230000001</v>
      </c>
      <c r="L24" s="40">
        <f t="shared" si="19"/>
        <v>6.8111647950000007</v>
      </c>
      <c r="M24" s="40">
        <f t="shared" si="19"/>
        <v>6.9533652339999996</v>
      </c>
      <c r="N24" s="40">
        <f t="shared" si="19"/>
        <v>7.0996474610000009</v>
      </c>
      <c r="O24" s="40">
        <f t="shared" si="19"/>
        <v>7.2554340819999998</v>
      </c>
      <c r="P24" s="40">
        <f t="shared" si="19"/>
        <v>7.3987937010000007</v>
      </c>
      <c r="Q24" s="40">
        <f t="shared" si="19"/>
        <v>7.529223633</v>
      </c>
      <c r="R24" s="40">
        <f t="shared" si="19"/>
        <v>7.6723759759999997</v>
      </c>
      <c r="S24" s="40">
        <f t="shared" si="19"/>
        <v>7.7877089850000001</v>
      </c>
      <c r="T24" s="40">
        <f t="shared" si="19"/>
        <v>7.8981037590000005</v>
      </c>
      <c r="U24" s="40">
        <f t="shared" si="19"/>
        <v>8.0028679199999999</v>
      </c>
      <c r="V24" s="40">
        <f t="shared" si="19"/>
        <v>8.1039067379999992</v>
      </c>
      <c r="W24" s="40">
        <f t="shared" si="19"/>
        <v>8.2011362309999996</v>
      </c>
      <c r="X24" s="40">
        <f t="shared" si="19"/>
        <v>8.2951813970000003</v>
      </c>
      <c r="Y24" s="40">
        <f t="shared" si="19"/>
        <v>8.3859399420000003</v>
      </c>
      <c r="Z24" s="40">
        <f t="shared" si="19"/>
        <v>8.4741838379999983</v>
      </c>
      <c r="AA24" s="40">
        <f t="shared" si="19"/>
        <v>8.5572690429999998</v>
      </c>
      <c r="AB24" s="40">
        <f t="shared" si="19"/>
        <v>6.0721406250000003</v>
      </c>
      <c r="AC24" s="40">
        <f t="shared" si="19"/>
        <v>6.0795192870000001</v>
      </c>
      <c r="AD24" s="40">
        <f t="shared" si="19"/>
        <v>6.0825849610000002</v>
      </c>
      <c r="AE24" s="40">
        <f t="shared" si="19"/>
        <v>6.081182129000001</v>
      </c>
      <c r="AF24" s="40">
        <f t="shared" si="19"/>
        <v>6.0754804690000004</v>
      </c>
      <c r="AG24" s="40">
        <f t="shared" si="19"/>
        <v>6.066473877</v>
      </c>
      <c r="AH24" s="40">
        <f t="shared" si="19"/>
        <v>6.0536809080000005</v>
      </c>
      <c r="AI24" s="40">
        <f t="shared" si="19"/>
        <v>6.0372180179999999</v>
      </c>
      <c r="AJ24" s="40">
        <f t="shared" si="19"/>
        <v>6.0178532709999999</v>
      </c>
      <c r="AK24" s="40">
        <f t="shared" si="19"/>
        <v>5.996882813</v>
      </c>
      <c r="AL24" s="40">
        <f t="shared" si="19"/>
        <v>5.9748405760000001</v>
      </c>
      <c r="AM24" s="40">
        <f t="shared" si="19"/>
        <v>5.9521376949999993</v>
      </c>
      <c r="AN24" s="40">
        <f t="shared" si="19"/>
        <v>5.9286630859999994</v>
      </c>
      <c r="AO24" s="40">
        <f t="shared" si="19"/>
        <v>5.9039328619999996</v>
      </c>
      <c r="AP24" s="40">
        <f t="shared" si="19"/>
        <v>5.8775295409999995</v>
      </c>
      <c r="AQ24" s="40">
        <f t="shared" si="19"/>
        <v>5.8495628660000003</v>
      </c>
      <c r="AR24" s="40">
        <f t="shared" si="19"/>
        <v>5.8199509279999999</v>
      </c>
      <c r="AS24" s="40">
        <f t="shared" si="19"/>
        <v>5.788425782</v>
      </c>
      <c r="AT24" s="40">
        <f t="shared" si="19"/>
        <v>5.7548638910000003</v>
      </c>
      <c r="AU24" s="40">
        <f t="shared" si="19"/>
        <v>5.7193793939999997</v>
      </c>
      <c r="AV24" s="11"/>
    </row>
    <row r="25" spans="1:48" x14ac:dyDescent="0.2">
      <c r="A25" s="24"/>
      <c r="B25" s="24"/>
      <c r="C25" s="11" t="s">
        <v>30</v>
      </c>
      <c r="D25" s="40">
        <f t="shared" ref="D25:AU25" si="20">D135/1000</f>
        <v>9.6608258060000001</v>
      </c>
      <c r="E25" s="40">
        <f t="shared" si="20"/>
        <v>9.7175043939999988</v>
      </c>
      <c r="F25" s="40">
        <f t="shared" si="20"/>
        <v>9.6042218319999986</v>
      </c>
      <c r="G25" s="40">
        <f t="shared" si="20"/>
        <v>9.8817435289999995</v>
      </c>
      <c r="H25" s="40">
        <f t="shared" si="20"/>
        <v>10.077094696</v>
      </c>
      <c r="I25" s="40">
        <f t="shared" si="20"/>
        <v>10.238185669</v>
      </c>
      <c r="J25" s="40">
        <f t="shared" si="20"/>
        <v>10.110236877000002</v>
      </c>
      <c r="K25" s="40">
        <f t="shared" si="20"/>
        <v>10.850865629999999</v>
      </c>
      <c r="L25" s="40">
        <f t="shared" si="20"/>
        <v>11.040825105</v>
      </c>
      <c r="M25" s="40">
        <f t="shared" si="20"/>
        <v>11.117666321</v>
      </c>
      <c r="N25" s="40">
        <f t="shared" si="20"/>
        <v>11.305787018</v>
      </c>
      <c r="O25" s="40">
        <f t="shared" si="20"/>
        <v>11.516555237</v>
      </c>
      <c r="P25" s="40">
        <f t="shared" si="20"/>
        <v>11.738509368999999</v>
      </c>
      <c r="Q25" s="40">
        <f t="shared" si="20"/>
        <v>11.940716278</v>
      </c>
      <c r="R25" s="40">
        <f t="shared" si="20"/>
        <v>9.8142563479999989</v>
      </c>
      <c r="S25" s="40">
        <f t="shared" si="20"/>
        <v>10.005242233000001</v>
      </c>
      <c r="T25" s="40">
        <f t="shared" si="20"/>
        <v>10.189700089</v>
      </c>
      <c r="U25" s="40">
        <f t="shared" si="20"/>
        <v>10.362381789999999</v>
      </c>
      <c r="V25" s="40">
        <f t="shared" si="20"/>
        <v>10.523180297</v>
      </c>
      <c r="W25" s="40">
        <f t="shared" si="20"/>
        <v>10.677994521</v>
      </c>
      <c r="X25" s="40">
        <f t="shared" si="20"/>
        <v>10.817714599999999</v>
      </c>
      <c r="Y25" s="40">
        <f t="shared" si="20"/>
        <v>10.930910736</v>
      </c>
      <c r="Z25" s="40">
        <f t="shared" si="20"/>
        <v>11.026800140999999</v>
      </c>
      <c r="AA25" s="40">
        <f t="shared" si="20"/>
        <v>11.072664870999999</v>
      </c>
      <c r="AB25" s="40">
        <f t="shared" si="20"/>
        <v>11.048551636000001</v>
      </c>
      <c r="AC25" s="40">
        <f t="shared" si="20"/>
        <v>11.019178206000001</v>
      </c>
      <c r="AD25" s="40">
        <f t="shared" si="20"/>
        <v>10.96501471</v>
      </c>
      <c r="AE25" s="40">
        <f t="shared" si="20"/>
        <v>10.882699966000001</v>
      </c>
      <c r="AF25" s="40">
        <f t="shared" si="20"/>
        <v>10.771293013000001</v>
      </c>
      <c r="AG25" s="40">
        <f t="shared" si="20"/>
        <v>10.65603514</v>
      </c>
      <c r="AH25" s="40">
        <f t="shared" si="20"/>
        <v>10.516418227000001</v>
      </c>
      <c r="AI25" s="40">
        <f t="shared" si="20"/>
        <v>10.359493239999999</v>
      </c>
      <c r="AJ25" s="40">
        <f t="shared" si="20"/>
        <v>10.19261702</v>
      </c>
      <c r="AK25" s="40">
        <f t="shared" si="20"/>
        <v>10.029051681999999</v>
      </c>
      <c r="AL25" s="40">
        <f t="shared" si="20"/>
        <v>9.8734214170000012</v>
      </c>
      <c r="AM25" s="40">
        <f t="shared" si="20"/>
        <v>9.7300738230000015</v>
      </c>
      <c r="AN25" s="40">
        <f t="shared" si="20"/>
        <v>9.5999601749999997</v>
      </c>
      <c r="AO25" s="40">
        <f t="shared" si="20"/>
        <v>9.4820654310000005</v>
      </c>
      <c r="AP25" s="40">
        <f t="shared" si="20"/>
        <v>9.3748927760000011</v>
      </c>
      <c r="AQ25" s="40">
        <f t="shared" si="20"/>
        <v>9.2784381090000014</v>
      </c>
      <c r="AR25" s="40">
        <f t="shared" si="20"/>
        <v>9.1914876099999994</v>
      </c>
      <c r="AS25" s="40">
        <f t="shared" si="20"/>
        <v>9.1113961029999988</v>
      </c>
      <c r="AT25" s="40">
        <f t="shared" si="20"/>
        <v>9.0359447939999988</v>
      </c>
      <c r="AU25" s="40">
        <f t="shared" si="20"/>
        <v>8.9640941309999995</v>
      </c>
      <c r="AV25" s="11"/>
    </row>
    <row r="26" spans="1:48" x14ac:dyDescent="0.2">
      <c r="A26" s="24"/>
      <c r="B26" s="24"/>
      <c r="C26" s="11" t="s">
        <v>25</v>
      </c>
      <c r="D26" s="40">
        <f t="shared" ref="D26:AU26" si="21">D136/1000</f>
        <v>3.6764003669999998</v>
      </c>
      <c r="E26" s="40">
        <f t="shared" si="21"/>
        <v>3.6064964060000002</v>
      </c>
      <c r="F26" s="40">
        <f t="shared" si="21"/>
        <v>3.6050242610000001</v>
      </c>
      <c r="G26" s="40">
        <f t="shared" si="21"/>
        <v>3.7481036830000001</v>
      </c>
      <c r="H26" s="40">
        <f t="shared" si="21"/>
        <v>3.8952028959999998</v>
      </c>
      <c r="I26" s="40">
        <f t="shared" si="21"/>
        <v>3.9346656489999994</v>
      </c>
      <c r="J26" s="40">
        <f t="shared" si="21"/>
        <v>3.7220257269999997</v>
      </c>
      <c r="K26" s="40">
        <f t="shared" si="21"/>
        <v>4.1956476450000002</v>
      </c>
      <c r="L26" s="40">
        <f t="shared" si="21"/>
        <v>4.0716837150000007</v>
      </c>
      <c r="M26" s="40">
        <f t="shared" si="21"/>
        <v>3.8557691810000003</v>
      </c>
      <c r="N26" s="40">
        <f t="shared" si="21"/>
        <v>3.6996736460000004</v>
      </c>
      <c r="O26" s="40">
        <f t="shared" si="21"/>
        <v>3.5758458869999998</v>
      </c>
      <c r="P26" s="40">
        <f t="shared" si="21"/>
        <v>3.5029987649999996</v>
      </c>
      <c r="Q26" s="40">
        <f t="shared" si="21"/>
        <v>3.4342915950000004</v>
      </c>
      <c r="R26" s="40">
        <f t="shared" si="21"/>
        <v>1.8583942870000001</v>
      </c>
      <c r="S26" s="40">
        <f t="shared" si="21"/>
        <v>1.8386956479999998</v>
      </c>
      <c r="T26" s="40">
        <f t="shared" si="21"/>
        <v>1.8198710009999999</v>
      </c>
      <c r="U26" s="40">
        <f t="shared" si="21"/>
        <v>1.7947690579999998</v>
      </c>
      <c r="V26" s="40">
        <f t="shared" si="21"/>
        <v>1.769083161</v>
      </c>
      <c r="W26" s="40">
        <f t="shared" si="21"/>
        <v>1.7432410720000002</v>
      </c>
      <c r="X26" s="40">
        <f t="shared" si="21"/>
        <v>1.716296066</v>
      </c>
      <c r="Y26" s="40">
        <f t="shared" si="21"/>
        <v>1.689698578</v>
      </c>
      <c r="Z26" s="40">
        <f t="shared" si="21"/>
        <v>1.667404785</v>
      </c>
      <c r="AA26" s="40">
        <f t="shared" si="21"/>
        <v>1.6441701200000001</v>
      </c>
      <c r="AB26" s="40">
        <f t="shared" si="21"/>
        <v>1.608340699</v>
      </c>
      <c r="AC26" s="40">
        <f t="shared" si="21"/>
        <v>1.571279512</v>
      </c>
      <c r="AD26" s="40">
        <f t="shared" si="21"/>
        <v>1.5320740660000001</v>
      </c>
      <c r="AE26" s="40">
        <f t="shared" si="21"/>
        <v>1.4912188260000003</v>
      </c>
      <c r="AF26" s="40">
        <f t="shared" si="21"/>
        <v>1.4493829110000001</v>
      </c>
      <c r="AG26" s="40">
        <f t="shared" si="21"/>
        <v>1.4087446749999999</v>
      </c>
      <c r="AH26" s="40">
        <f t="shared" si="21"/>
        <v>1.3687220309999999</v>
      </c>
      <c r="AI26" s="40">
        <f t="shared" si="21"/>
        <v>1.3275739739999999</v>
      </c>
      <c r="AJ26" s="40">
        <f t="shared" si="21"/>
        <v>1.2855393450000001</v>
      </c>
      <c r="AK26" s="40">
        <f t="shared" si="21"/>
        <v>1.243758651</v>
      </c>
      <c r="AL26" s="40">
        <f t="shared" si="21"/>
        <v>1.202590211</v>
      </c>
      <c r="AM26" s="40">
        <f t="shared" si="21"/>
        <v>1.1631838899999998</v>
      </c>
      <c r="AN26" s="40">
        <f t="shared" si="21"/>
        <v>1.125952568</v>
      </c>
      <c r="AO26" s="40">
        <f t="shared" si="21"/>
        <v>1.0908597719999999</v>
      </c>
      <c r="AP26" s="40">
        <f t="shared" si="21"/>
        <v>1.0581396789999999</v>
      </c>
      <c r="AQ26" s="40">
        <f t="shared" si="21"/>
        <v>1.0275996629999999</v>
      </c>
      <c r="AR26" s="40">
        <f t="shared" si="21"/>
        <v>0.99899432399999999</v>
      </c>
      <c r="AS26" s="40">
        <f t="shared" si="21"/>
        <v>0.97259098799999988</v>
      </c>
      <c r="AT26" s="40">
        <f t="shared" si="21"/>
        <v>0.94780690000000001</v>
      </c>
      <c r="AU26" s="40">
        <f t="shared" si="21"/>
        <v>0.92365809599999993</v>
      </c>
      <c r="AV26" s="11"/>
    </row>
    <row r="27" spans="1:48" x14ac:dyDescent="0.2">
      <c r="A27" s="24"/>
      <c r="B27" s="24"/>
      <c r="C27" s="11" t="s">
        <v>21</v>
      </c>
      <c r="D27" s="40">
        <f t="shared" ref="D27:AU27" si="22">D137/1000</f>
        <v>4.5167402340000002</v>
      </c>
      <c r="E27" s="40">
        <f t="shared" si="22"/>
        <v>4.4083989260000003</v>
      </c>
      <c r="F27" s="40">
        <f t="shared" si="22"/>
        <v>4.3061684570000001</v>
      </c>
      <c r="G27" s="40">
        <f t="shared" si="22"/>
        <v>4.2768813479999999</v>
      </c>
      <c r="H27" s="40">
        <f t="shared" si="22"/>
        <v>4.246750488</v>
      </c>
      <c r="I27" s="40">
        <f t="shared" si="22"/>
        <v>4.300591797</v>
      </c>
      <c r="J27" s="40">
        <f t="shared" si="22"/>
        <v>6.1793789060000002</v>
      </c>
      <c r="K27" s="40">
        <f t="shared" si="22"/>
        <v>3.6391718750000002</v>
      </c>
      <c r="L27" s="40">
        <f t="shared" si="22"/>
        <v>3.3377590329999998</v>
      </c>
      <c r="M27" s="40">
        <f t="shared" si="22"/>
        <v>2.944390625</v>
      </c>
      <c r="N27" s="40">
        <f t="shared" si="22"/>
        <v>2.5300109859999997</v>
      </c>
      <c r="O27" s="40">
        <f t="shared" si="22"/>
        <v>2.0716652829999997</v>
      </c>
      <c r="P27" s="40">
        <f t="shared" si="22"/>
        <v>1.538406494</v>
      </c>
      <c r="Q27" s="40">
        <f t="shared" si="22"/>
        <v>1.0301553960000001</v>
      </c>
      <c r="R27" s="40">
        <f t="shared" si="22"/>
        <v>-1.3206527100000001</v>
      </c>
      <c r="S27" s="40">
        <f t="shared" si="22"/>
        <v>-1.640101807</v>
      </c>
      <c r="T27" s="40">
        <f t="shared" si="22"/>
        <v>-2.0285291750000001</v>
      </c>
      <c r="U27" s="40">
        <f t="shared" si="22"/>
        <v>-2.4192209469999999</v>
      </c>
      <c r="V27" s="40">
        <f t="shared" si="22"/>
        <v>-2.8019750979999998</v>
      </c>
      <c r="W27" s="40">
        <f t="shared" si="22"/>
        <v>-3.1857165530000002</v>
      </c>
      <c r="X27" s="40">
        <f t="shared" si="22"/>
        <v>-3.5582963869999999</v>
      </c>
      <c r="Y27" s="40">
        <f t="shared" si="22"/>
        <v>-3.9272241210000001</v>
      </c>
      <c r="Z27" s="40">
        <f t="shared" si="22"/>
        <v>-4.2746455079999999</v>
      </c>
      <c r="AA27" s="40">
        <f t="shared" si="22"/>
        <v>-4.6268066409999999</v>
      </c>
      <c r="AB27" s="40">
        <f t="shared" si="22"/>
        <v>-4.9416997069999997</v>
      </c>
      <c r="AC27" s="40">
        <f t="shared" si="22"/>
        <v>-5.2507285160000006</v>
      </c>
      <c r="AD27" s="40">
        <f t="shared" si="22"/>
        <v>-6.0188676760000002</v>
      </c>
      <c r="AE27" s="40">
        <f t="shared" si="22"/>
        <v>-5.9736704099999995</v>
      </c>
      <c r="AF27" s="40">
        <f t="shared" si="22"/>
        <v>-6.2024267579999997</v>
      </c>
      <c r="AG27" s="40">
        <f t="shared" si="22"/>
        <v>-6.164720215</v>
      </c>
      <c r="AH27" s="40">
        <f t="shared" si="22"/>
        <v>-6.2245107420000005</v>
      </c>
      <c r="AI27" s="40">
        <f t="shared" si="22"/>
        <v>-6.4580747069999997</v>
      </c>
      <c r="AJ27" s="40">
        <f t="shared" si="22"/>
        <v>-6.839768555</v>
      </c>
      <c r="AK27" s="40">
        <f t="shared" si="22"/>
        <v>-6.5072451170000001</v>
      </c>
      <c r="AL27" s="40">
        <f t="shared" si="22"/>
        <v>-6.6049272459999999</v>
      </c>
      <c r="AM27" s="40">
        <f t="shared" si="22"/>
        <v>-6.6755356450000001</v>
      </c>
      <c r="AN27" s="40">
        <f t="shared" si="22"/>
        <v>-6.6467885740000003</v>
      </c>
      <c r="AO27" s="40">
        <f t="shared" si="22"/>
        <v>-6.7417836909999993</v>
      </c>
      <c r="AP27" s="40">
        <f t="shared" si="22"/>
        <v>-6.8814311520000002</v>
      </c>
      <c r="AQ27" s="40">
        <f t="shared" si="22"/>
        <v>-6.7493134769999994</v>
      </c>
      <c r="AR27" s="40">
        <f t="shared" si="22"/>
        <v>-6.7697045899999999</v>
      </c>
      <c r="AS27" s="40">
        <f t="shared" si="22"/>
        <v>-6.157580566</v>
      </c>
      <c r="AT27" s="40">
        <f t="shared" si="22"/>
        <v>-5.6989663090000002</v>
      </c>
      <c r="AU27" s="40">
        <f t="shared" si="22"/>
        <v>-5.2829179689999997</v>
      </c>
      <c r="AV27" s="11"/>
    </row>
    <row r="28" spans="1:48" x14ac:dyDescent="0.2">
      <c r="A28" s="24"/>
      <c r="B28" s="24"/>
      <c r="C28" s="11" t="s">
        <v>32</v>
      </c>
      <c r="D28" s="40">
        <f t="shared" ref="D28:AU28" si="23">D143/1000</f>
        <v>5.798584068999995</v>
      </c>
      <c r="E28" s="40">
        <f t="shared" si="23"/>
        <v>5.7718080989999958</v>
      </c>
      <c r="F28" s="40">
        <f t="shared" si="23"/>
        <v>5.6231286619999956</v>
      </c>
      <c r="G28" s="40">
        <f t="shared" si="23"/>
        <v>5.7963240209999967</v>
      </c>
      <c r="H28" s="40">
        <f t="shared" si="23"/>
        <v>5.8709479829999953</v>
      </c>
      <c r="I28" s="40">
        <f t="shared" si="23"/>
        <v>5.9446629039999932</v>
      </c>
      <c r="J28" s="40">
        <f t="shared" si="23"/>
        <v>6.114449952000002</v>
      </c>
      <c r="K28" s="40">
        <f t="shared" si="23"/>
        <v>6.4745067740000035</v>
      </c>
      <c r="L28" s="40">
        <f t="shared" si="23"/>
        <v>6.518592560000001</v>
      </c>
      <c r="M28" s="40">
        <f t="shared" si="23"/>
        <v>6.4573740699999904</v>
      </c>
      <c r="N28" s="40">
        <f t="shared" si="23"/>
        <v>6.4416101689999961</v>
      </c>
      <c r="O28" s="40">
        <f t="shared" si="23"/>
        <v>6.4416087949999961</v>
      </c>
      <c r="P28" s="40">
        <f t="shared" si="23"/>
        <v>6.4580442650000007</v>
      </c>
      <c r="Q28" s="40">
        <f t="shared" si="23"/>
        <v>6.4710218519999927</v>
      </c>
      <c r="R28" s="40">
        <f t="shared" si="23"/>
        <v>4.8588954470000019</v>
      </c>
      <c r="S28" s="40">
        <f t="shared" si="23"/>
        <v>4.901700637999995</v>
      </c>
      <c r="T28" s="40">
        <f t="shared" si="23"/>
        <v>4.9376455239999961</v>
      </c>
      <c r="U28" s="40">
        <f t="shared" si="23"/>
        <v>4.965219727</v>
      </c>
      <c r="V28" s="40">
        <f t="shared" si="23"/>
        <v>4.9832930310000014</v>
      </c>
      <c r="W28" s="40">
        <f t="shared" si="23"/>
        <v>4.9982909569999974</v>
      </c>
      <c r="X28" s="40">
        <f t="shared" si="23"/>
        <v>5.0028257599999986</v>
      </c>
      <c r="Y28" s="40">
        <f t="shared" si="23"/>
        <v>4.9865846849999977</v>
      </c>
      <c r="Z28" s="40">
        <f t="shared" si="23"/>
        <v>4.9635172110000001</v>
      </c>
      <c r="AA28" s="40">
        <f t="shared" si="23"/>
        <v>4.920807678000001</v>
      </c>
      <c r="AB28" s="40">
        <f t="shared" si="23"/>
        <v>4.8359288620000003</v>
      </c>
      <c r="AC28" s="40">
        <f t="shared" si="23"/>
        <v>4.7721737529999979</v>
      </c>
      <c r="AD28" s="40">
        <f t="shared" si="23"/>
        <v>4.6979876699999989</v>
      </c>
      <c r="AE28" s="40">
        <f t="shared" si="23"/>
        <v>4.6126401069999972</v>
      </c>
      <c r="AF28" s="40">
        <f t="shared" si="23"/>
        <v>4.5155020860000024</v>
      </c>
      <c r="AG28" s="40">
        <f t="shared" si="23"/>
        <v>4.4279069830000024</v>
      </c>
      <c r="AH28" s="40">
        <f t="shared" si="23"/>
        <v>4.3300981140000019</v>
      </c>
      <c r="AI28" s="40">
        <f t="shared" si="23"/>
        <v>4.2244888470000008</v>
      </c>
      <c r="AJ28" s="40">
        <f t="shared" si="23"/>
        <v>4.1145458149999961</v>
      </c>
      <c r="AK28" s="40">
        <f t="shared" si="23"/>
        <v>4.0075651860000043</v>
      </c>
      <c r="AL28" s="40">
        <f t="shared" si="23"/>
        <v>3.9061401049999986</v>
      </c>
      <c r="AM28" s="40">
        <f t="shared" si="23"/>
        <v>3.8113293549999971</v>
      </c>
      <c r="AN28" s="40">
        <f t="shared" si="23"/>
        <v>3.7240235359999989</v>
      </c>
      <c r="AO28" s="40">
        <f t="shared" si="23"/>
        <v>3.6441683930000019</v>
      </c>
      <c r="AP28" s="40">
        <f t="shared" si="23"/>
        <v>3.5713764490000002</v>
      </c>
      <c r="AQ28" s="40">
        <f t="shared" si="23"/>
        <v>3.505389657999999</v>
      </c>
      <c r="AR28" s="40">
        <f t="shared" si="23"/>
        <v>3.4452481070000021</v>
      </c>
      <c r="AS28" s="40">
        <f t="shared" si="23"/>
        <v>3.3901902470000005</v>
      </c>
      <c r="AT28" s="40">
        <f t="shared" si="23"/>
        <v>3.3395664520000001</v>
      </c>
      <c r="AU28" s="40">
        <f t="shared" si="23"/>
        <v>3.2930451980000028</v>
      </c>
      <c r="AV28" s="11"/>
    </row>
    <row r="29" spans="1:48" x14ac:dyDescent="0.2">
      <c r="A29" s="24"/>
      <c r="B29" s="24"/>
      <c r="C29" s="11"/>
      <c r="D29" s="40">
        <f t="shared" ref="D29:AU29" si="24">SUM(D22:D28)</f>
        <v>45.723789062999991</v>
      </c>
      <c r="E29" s="40">
        <f t="shared" si="24"/>
        <v>45.594578124999998</v>
      </c>
      <c r="F29" s="40">
        <f t="shared" si="24"/>
        <v>44.762773437999982</v>
      </c>
      <c r="G29" s="40">
        <f t="shared" si="24"/>
        <v>46.070050780999999</v>
      </c>
      <c r="H29" s="40">
        <f t="shared" si="24"/>
        <v>46.939582031</v>
      </c>
      <c r="I29" s="40">
        <f t="shared" si="24"/>
        <v>47.30061718799999</v>
      </c>
      <c r="J29" s="40">
        <f t="shared" si="24"/>
        <v>49.772921875000009</v>
      </c>
      <c r="K29" s="40">
        <f t="shared" si="24"/>
        <v>49.825015625000013</v>
      </c>
      <c r="L29" s="40">
        <f t="shared" si="24"/>
        <v>49.964136719000003</v>
      </c>
      <c r="M29" s="40">
        <f t="shared" si="24"/>
        <v>49.541460937999993</v>
      </c>
      <c r="N29" s="40">
        <f t="shared" si="24"/>
        <v>49.440199218999993</v>
      </c>
      <c r="O29" s="40">
        <f t="shared" si="24"/>
        <v>49.421167968999995</v>
      </c>
      <c r="P29" s="40">
        <f t="shared" si="24"/>
        <v>49.418472655999999</v>
      </c>
      <c r="Q29" s="40">
        <f t="shared" si="24"/>
        <v>49.416617187999989</v>
      </c>
      <c r="R29" s="40">
        <f t="shared" si="24"/>
        <v>37.315480469000008</v>
      </c>
      <c r="S29" s="40">
        <f t="shared" si="24"/>
        <v>37.312769530999994</v>
      </c>
      <c r="T29" s="40">
        <f t="shared" si="24"/>
        <v>37.232781250000002</v>
      </c>
      <c r="U29" s="40">
        <f t="shared" si="24"/>
        <v>37.002695312999997</v>
      </c>
      <c r="V29" s="40">
        <f t="shared" si="24"/>
        <v>36.749378906000004</v>
      </c>
      <c r="W29" s="40">
        <f t="shared" si="24"/>
        <v>36.479582031</v>
      </c>
      <c r="X29" s="40">
        <f t="shared" si="24"/>
        <v>36.184519530999999</v>
      </c>
      <c r="Y29" s="40">
        <f t="shared" si="24"/>
        <v>35.834347655999991</v>
      </c>
      <c r="Z29" s="40">
        <f t="shared" si="24"/>
        <v>35.478968750000007</v>
      </c>
      <c r="AA29" s="40">
        <f t="shared" si="24"/>
        <v>34.994503905999998</v>
      </c>
      <c r="AB29" s="40">
        <f t="shared" si="24"/>
        <v>31.880906249999999</v>
      </c>
      <c r="AC29" s="40">
        <f t="shared" si="24"/>
        <v>31.229218750000001</v>
      </c>
      <c r="AD29" s="40">
        <f t="shared" si="24"/>
        <v>30.049830077999996</v>
      </c>
      <c r="AE29" s="40">
        <f t="shared" si="24"/>
        <v>29.617402343999998</v>
      </c>
      <c r="AF29" s="40">
        <f t="shared" si="24"/>
        <v>28.846419922000006</v>
      </c>
      <c r="AG29" s="40">
        <f t="shared" si="24"/>
        <v>28.321802734000006</v>
      </c>
      <c r="AH29" s="40">
        <f t="shared" si="24"/>
        <v>27.636828125000005</v>
      </c>
      <c r="AI29" s="40">
        <f t="shared" si="24"/>
        <v>26.723447265999997</v>
      </c>
      <c r="AJ29" s="40">
        <f t="shared" si="24"/>
        <v>25.624671874999997</v>
      </c>
      <c r="AK29" s="40">
        <f t="shared" si="24"/>
        <v>25.225697266000001</v>
      </c>
      <c r="AL29" s="40">
        <f t="shared" si="24"/>
        <v>24.375810547</v>
      </c>
      <c r="AM29" s="40">
        <f t="shared" si="24"/>
        <v>23.570136719000001</v>
      </c>
      <c r="AN29" s="40">
        <f t="shared" si="24"/>
        <v>22.896990233999993</v>
      </c>
      <c r="AO29" s="40">
        <f t="shared" si="24"/>
        <v>22.147828125</v>
      </c>
      <c r="AP29" s="40">
        <f t="shared" si="24"/>
        <v>21.413423827999999</v>
      </c>
      <c r="AQ29" s="40">
        <f t="shared" si="24"/>
        <v>21.016251953000001</v>
      </c>
      <c r="AR29" s="40">
        <f t="shared" si="24"/>
        <v>20.523609375000003</v>
      </c>
      <c r="AS29" s="40">
        <f t="shared" si="24"/>
        <v>20.707101563000002</v>
      </c>
      <c r="AT29" s="40">
        <f t="shared" si="24"/>
        <v>20.771833984000001</v>
      </c>
      <c r="AU29" s="40">
        <f t="shared" si="24"/>
        <v>20.819630859</v>
      </c>
      <c r="AV29" s="11"/>
    </row>
    <row r="30" spans="1:48" x14ac:dyDescent="0.2">
      <c r="A30" s="24"/>
      <c r="B30" s="24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1"/>
    </row>
    <row r="31" spans="1:48" x14ac:dyDescent="0.2">
      <c r="A31" s="45" t="s">
        <v>28</v>
      </c>
      <c r="B31" s="48"/>
      <c r="C31" s="4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x14ac:dyDescent="0.2">
      <c r="A32" s="10"/>
      <c r="B32" s="24"/>
      <c r="C32" s="11" t="s">
        <v>17</v>
      </c>
      <c r="D32" s="12">
        <f t="shared" ref="D32:AU32" si="25">D53</f>
        <v>11096.960938</v>
      </c>
      <c r="E32" s="12">
        <f t="shared" si="25"/>
        <v>11498.288086</v>
      </c>
      <c r="F32" s="12">
        <f t="shared" si="25"/>
        <v>11322.837890999999</v>
      </c>
      <c r="G32" s="12">
        <f t="shared" si="25"/>
        <v>11816.208984000001</v>
      </c>
      <c r="H32" s="12">
        <f t="shared" si="25"/>
        <v>12257.748046999999</v>
      </c>
      <c r="I32" s="12">
        <f t="shared" si="25"/>
        <v>12326.482421999999</v>
      </c>
      <c r="J32" s="12">
        <f t="shared" si="25"/>
        <v>13245.330078000001</v>
      </c>
      <c r="K32" s="12">
        <f t="shared" si="25"/>
        <v>13646.791992</v>
      </c>
      <c r="L32" s="12">
        <f t="shared" si="25"/>
        <v>13982.085938</v>
      </c>
      <c r="M32" s="12">
        <f t="shared" si="25"/>
        <v>14392.186523</v>
      </c>
      <c r="N32" s="12">
        <f t="shared" si="25"/>
        <v>14913.036133</v>
      </c>
      <c r="O32" s="12">
        <f t="shared" si="25"/>
        <v>15462.158203000001</v>
      </c>
      <c r="P32" s="12">
        <f t="shared" si="25"/>
        <v>15960.105469</v>
      </c>
      <c r="Q32" s="12">
        <f t="shared" si="25"/>
        <v>16446.65625</v>
      </c>
      <c r="R32" s="12">
        <f t="shared" si="25"/>
        <v>16889.791015999999</v>
      </c>
      <c r="S32" s="12">
        <f t="shared" si="25"/>
        <v>17286.666015999999</v>
      </c>
      <c r="T32" s="12">
        <f t="shared" si="25"/>
        <v>17677.892577999999</v>
      </c>
      <c r="U32" s="12">
        <f t="shared" si="25"/>
        <v>18097.783202999999</v>
      </c>
      <c r="V32" s="12">
        <f t="shared" si="25"/>
        <v>18516.082031000002</v>
      </c>
      <c r="W32" s="12">
        <f t="shared" si="25"/>
        <v>18923.582031000002</v>
      </c>
      <c r="X32" s="12">
        <f t="shared" si="25"/>
        <v>19328.748047000001</v>
      </c>
      <c r="Y32" s="12">
        <f t="shared" si="25"/>
        <v>19732.263672000001</v>
      </c>
      <c r="Z32" s="12">
        <f t="shared" si="25"/>
        <v>20134.298827999999</v>
      </c>
      <c r="AA32" s="12">
        <f t="shared" si="25"/>
        <v>20533.673827999999</v>
      </c>
      <c r="AB32" s="12">
        <f t="shared" si="25"/>
        <v>20884.089843999998</v>
      </c>
      <c r="AC32" s="12">
        <f t="shared" si="25"/>
        <v>21216.40625</v>
      </c>
      <c r="AD32" s="12">
        <f t="shared" si="25"/>
        <v>21536.822265999999</v>
      </c>
      <c r="AE32" s="12">
        <f t="shared" si="25"/>
        <v>21847.228515999999</v>
      </c>
      <c r="AF32" s="12">
        <f t="shared" si="25"/>
        <v>22147.462890999999</v>
      </c>
      <c r="AG32" s="12">
        <f t="shared" si="25"/>
        <v>22401.066406000002</v>
      </c>
      <c r="AH32" s="12">
        <f t="shared" si="25"/>
        <v>22650.46875</v>
      </c>
      <c r="AI32" s="12">
        <f t="shared" si="25"/>
        <v>22891.585938</v>
      </c>
      <c r="AJ32" s="12">
        <f t="shared" si="25"/>
        <v>23127.730468999998</v>
      </c>
      <c r="AK32" s="12">
        <f t="shared" si="25"/>
        <v>23361.824218999998</v>
      </c>
      <c r="AL32" s="12">
        <f t="shared" si="25"/>
        <v>23612.941406000002</v>
      </c>
      <c r="AM32" s="12">
        <f t="shared" si="25"/>
        <v>23863.287109000001</v>
      </c>
      <c r="AN32" s="12">
        <f t="shared" si="25"/>
        <v>24109.984375</v>
      </c>
      <c r="AO32" s="12">
        <f t="shared" si="25"/>
        <v>24350.037109000001</v>
      </c>
      <c r="AP32" s="12">
        <f t="shared" si="25"/>
        <v>24581.597656000002</v>
      </c>
      <c r="AQ32" s="12">
        <f t="shared" si="25"/>
        <v>24803.451172000001</v>
      </c>
      <c r="AR32" s="12">
        <f t="shared" si="25"/>
        <v>25015.636718999998</v>
      </c>
      <c r="AS32" s="12">
        <f t="shared" si="25"/>
        <v>25216.697265999999</v>
      </c>
      <c r="AT32" s="12">
        <f t="shared" si="25"/>
        <v>25405.425781000002</v>
      </c>
      <c r="AU32" s="12">
        <f t="shared" si="25"/>
        <v>25581.972656000002</v>
      </c>
      <c r="AV32" s="11"/>
    </row>
    <row r="33" spans="1:48" x14ac:dyDescent="0.2">
      <c r="A33" s="24"/>
      <c r="B33" s="24"/>
      <c r="C33" s="11" t="s">
        <v>29</v>
      </c>
      <c r="D33" s="12">
        <f t="shared" ref="D33:AU33" si="26">SUM(D60:D62)</f>
        <v>2969.1492310000003</v>
      </c>
      <c r="E33" s="12">
        <f t="shared" si="26"/>
        <v>3098.6365660000001</v>
      </c>
      <c r="F33" s="12">
        <f t="shared" si="26"/>
        <v>2997.7758789999998</v>
      </c>
      <c r="G33" s="12">
        <f t="shared" si="26"/>
        <v>3079.1187440000003</v>
      </c>
      <c r="H33" s="12">
        <f t="shared" si="26"/>
        <v>3127.1746210000001</v>
      </c>
      <c r="I33" s="12">
        <f t="shared" si="26"/>
        <v>3139.0311890000003</v>
      </c>
      <c r="J33" s="12">
        <f t="shared" si="26"/>
        <v>3184.9712220000001</v>
      </c>
      <c r="K33" s="12">
        <f t="shared" si="26"/>
        <v>3229.102539</v>
      </c>
      <c r="L33" s="12">
        <f t="shared" si="26"/>
        <v>3278.4399099999996</v>
      </c>
      <c r="M33" s="12">
        <f t="shared" si="26"/>
        <v>3334.0229489999997</v>
      </c>
      <c r="N33" s="12">
        <f t="shared" si="26"/>
        <v>3392.0214230000001</v>
      </c>
      <c r="O33" s="12">
        <f t="shared" si="26"/>
        <v>3453.6239310000001</v>
      </c>
      <c r="P33" s="12">
        <f t="shared" si="26"/>
        <v>3510.486054</v>
      </c>
      <c r="Q33" s="12">
        <f t="shared" si="26"/>
        <v>3562.4535829999995</v>
      </c>
      <c r="R33" s="12">
        <f t="shared" si="26"/>
        <v>3616.0121149999995</v>
      </c>
      <c r="S33" s="12">
        <f t="shared" si="26"/>
        <v>3666.163849</v>
      </c>
      <c r="T33" s="12">
        <f t="shared" si="26"/>
        <v>3713.9733879999999</v>
      </c>
      <c r="U33" s="12">
        <f t="shared" si="26"/>
        <v>3760.102355</v>
      </c>
      <c r="V33" s="12">
        <f t="shared" si="26"/>
        <v>3804.7386480000005</v>
      </c>
      <c r="W33" s="12">
        <f t="shared" si="26"/>
        <v>3849.5952150000003</v>
      </c>
      <c r="X33" s="12">
        <f t="shared" si="26"/>
        <v>3893.271667</v>
      </c>
      <c r="Y33" s="12">
        <f t="shared" si="26"/>
        <v>3935.8349609999996</v>
      </c>
      <c r="Z33" s="12">
        <f t="shared" si="26"/>
        <v>3977.3829350000001</v>
      </c>
      <c r="AA33" s="12">
        <f t="shared" si="26"/>
        <v>4017.7851860000001</v>
      </c>
      <c r="AB33" s="12">
        <f t="shared" si="26"/>
        <v>4058.7233889999998</v>
      </c>
      <c r="AC33" s="12">
        <f t="shared" si="26"/>
        <v>4098.1724850000001</v>
      </c>
      <c r="AD33" s="12">
        <f t="shared" si="26"/>
        <v>4136.2048340000001</v>
      </c>
      <c r="AE33" s="12">
        <f t="shared" si="26"/>
        <v>4172.6724549999999</v>
      </c>
      <c r="AF33" s="12">
        <f t="shared" si="26"/>
        <v>4207.4451909999998</v>
      </c>
      <c r="AG33" s="12">
        <f t="shared" si="26"/>
        <v>4243.3981629999998</v>
      </c>
      <c r="AH33" s="12">
        <f t="shared" si="26"/>
        <v>4278.0291130000005</v>
      </c>
      <c r="AI33" s="12">
        <f t="shared" si="26"/>
        <v>4311.1455690000003</v>
      </c>
      <c r="AJ33" s="12">
        <f t="shared" si="26"/>
        <v>4342.9376819999998</v>
      </c>
      <c r="AK33" s="12">
        <f t="shared" si="26"/>
        <v>4373.5703730000005</v>
      </c>
      <c r="AL33" s="12">
        <f t="shared" si="26"/>
        <v>4403.5142210000004</v>
      </c>
      <c r="AM33" s="12">
        <f t="shared" si="26"/>
        <v>4432.316589</v>
      </c>
      <c r="AN33" s="12">
        <f t="shared" si="26"/>
        <v>4459.7294929999998</v>
      </c>
      <c r="AO33" s="12">
        <f t="shared" si="26"/>
        <v>4485.3590089999998</v>
      </c>
      <c r="AP33" s="12">
        <f t="shared" si="26"/>
        <v>4508.9378669999996</v>
      </c>
      <c r="AQ33" s="12">
        <f t="shared" si="26"/>
        <v>4530.4846190000007</v>
      </c>
      <c r="AR33" s="12">
        <f t="shared" si="26"/>
        <v>4550.04889</v>
      </c>
      <c r="AS33" s="12">
        <f t="shared" si="26"/>
        <v>4567.6306760000007</v>
      </c>
      <c r="AT33" s="12">
        <f t="shared" si="26"/>
        <v>4583.3408200000003</v>
      </c>
      <c r="AU33" s="12">
        <f t="shared" si="26"/>
        <v>4597.3994760000005</v>
      </c>
      <c r="AV33" s="11"/>
    </row>
    <row r="34" spans="1:48" x14ac:dyDescent="0.2">
      <c r="A34" s="24"/>
      <c r="B34" s="24"/>
      <c r="C34" s="11" t="s">
        <v>19</v>
      </c>
      <c r="D34" s="12">
        <f t="shared" ref="D34:AU34" si="27">SUM(D63:D64)</f>
        <v>5239.0402830000003</v>
      </c>
      <c r="E34" s="12">
        <f t="shared" si="27"/>
        <v>5425.6657709999999</v>
      </c>
      <c r="F34" s="12">
        <f t="shared" si="27"/>
        <v>5412.5793450000001</v>
      </c>
      <c r="G34" s="12">
        <f t="shared" si="27"/>
        <v>5624.1857909999999</v>
      </c>
      <c r="H34" s="12">
        <f t="shared" si="27"/>
        <v>5813.7170409999999</v>
      </c>
      <c r="I34" s="12">
        <f t="shared" si="27"/>
        <v>5910.6372069999998</v>
      </c>
      <c r="J34" s="12">
        <f t="shared" si="27"/>
        <v>6569.2185059999993</v>
      </c>
      <c r="K34" s="12">
        <f t="shared" si="27"/>
        <v>6693.8583990000006</v>
      </c>
      <c r="L34" s="12">
        <f t="shared" si="27"/>
        <v>6833.5944820000004</v>
      </c>
      <c r="M34" s="12">
        <f t="shared" si="27"/>
        <v>6978.1938479999999</v>
      </c>
      <c r="N34" s="12">
        <f t="shared" si="27"/>
        <v>7127.3640140000007</v>
      </c>
      <c r="O34" s="12">
        <f t="shared" si="27"/>
        <v>7286.252442</v>
      </c>
      <c r="P34" s="12">
        <f t="shared" si="27"/>
        <v>7433.1252450000002</v>
      </c>
      <c r="Q34" s="12">
        <f t="shared" si="27"/>
        <v>7567.0119620000005</v>
      </c>
      <c r="R34" s="12">
        <f t="shared" si="27"/>
        <v>7698.9692379999997</v>
      </c>
      <c r="S34" s="12">
        <f t="shared" si="27"/>
        <v>7823.2084959999993</v>
      </c>
      <c r="T34" s="12">
        <f t="shared" si="27"/>
        <v>7941.4560540000002</v>
      </c>
      <c r="U34" s="12">
        <f t="shared" si="27"/>
        <v>8054.9760740000002</v>
      </c>
      <c r="V34" s="12">
        <f t="shared" si="27"/>
        <v>8164.6674810000004</v>
      </c>
      <c r="W34" s="12">
        <f t="shared" si="27"/>
        <v>8270.3498529999997</v>
      </c>
      <c r="X34" s="12">
        <f t="shared" si="27"/>
        <v>8373.0949709999986</v>
      </c>
      <c r="Y34" s="12">
        <f t="shared" si="27"/>
        <v>8473.0703119999998</v>
      </c>
      <c r="Z34" s="12">
        <f t="shared" si="27"/>
        <v>8570.228027000001</v>
      </c>
      <c r="AA34" s="12">
        <f t="shared" si="27"/>
        <v>8664.3940430000002</v>
      </c>
      <c r="AB34" s="12">
        <f t="shared" si="27"/>
        <v>8754.8327640000007</v>
      </c>
      <c r="AC34" s="12">
        <f t="shared" si="27"/>
        <v>8842.3513180000009</v>
      </c>
      <c r="AD34" s="12">
        <f t="shared" si="27"/>
        <v>8927.0778809999993</v>
      </c>
      <c r="AE34" s="12">
        <f t="shared" si="27"/>
        <v>9009.07251</v>
      </c>
      <c r="AF34" s="12">
        <f t="shared" si="27"/>
        <v>9088.4367669999992</v>
      </c>
      <c r="AG34" s="39">
        <f t="shared" si="27"/>
        <v>9164.6623529999997</v>
      </c>
      <c r="AH34" s="12">
        <f t="shared" si="27"/>
        <v>9239.2744139999995</v>
      </c>
      <c r="AI34" s="12">
        <f t="shared" si="27"/>
        <v>9312.128662000001</v>
      </c>
      <c r="AJ34" s="12">
        <f t="shared" si="27"/>
        <v>9383.9091790000002</v>
      </c>
      <c r="AK34" s="12">
        <f t="shared" si="27"/>
        <v>9455.094239</v>
      </c>
      <c r="AL34" s="12">
        <f t="shared" si="27"/>
        <v>9526.1928719999996</v>
      </c>
      <c r="AM34" s="12">
        <f t="shared" si="27"/>
        <v>9596.7998050000006</v>
      </c>
      <c r="AN34" s="12">
        <f t="shared" si="27"/>
        <v>9666.2490240000006</v>
      </c>
      <c r="AO34" s="12">
        <f t="shared" si="27"/>
        <v>9733.5522459999993</v>
      </c>
      <c r="AP34" s="12">
        <f t="shared" si="27"/>
        <v>9798.0122069999998</v>
      </c>
      <c r="AQ34" s="12">
        <f t="shared" si="27"/>
        <v>9859.7973630000015</v>
      </c>
      <c r="AR34" s="12">
        <f t="shared" si="27"/>
        <v>9919.0512699999999</v>
      </c>
      <c r="AS34" s="12">
        <f t="shared" si="27"/>
        <v>9975.609864</v>
      </c>
      <c r="AT34" s="12">
        <f t="shared" si="27"/>
        <v>10029.459961</v>
      </c>
      <c r="AU34" s="12">
        <f t="shared" si="27"/>
        <v>10080.866211</v>
      </c>
      <c r="AV34" s="11"/>
    </row>
    <row r="35" spans="1:48" x14ac:dyDescent="0.2">
      <c r="A35" s="24"/>
      <c r="B35" s="24"/>
      <c r="C35" s="11" t="s">
        <v>30</v>
      </c>
      <c r="D35" s="12">
        <f>SUM(D52,D54,D55,D56,D58)</f>
        <v>9660.8258060000007</v>
      </c>
      <c r="E35" s="12">
        <f t="shared" ref="E35:AU35" si="28">SUM(E52,E54,E55,E56,E58)</f>
        <v>10074.658082</v>
      </c>
      <c r="F35" s="12">
        <f t="shared" si="28"/>
        <v>10027.909239999999</v>
      </c>
      <c r="G35" s="12">
        <f t="shared" si="28"/>
        <v>10380.707702</v>
      </c>
      <c r="H35" s="12">
        <f t="shared" si="28"/>
        <v>10681.63913</v>
      </c>
      <c r="I35" s="12">
        <f t="shared" si="28"/>
        <v>10909.866759</v>
      </c>
      <c r="J35" s="12">
        <f t="shared" si="28"/>
        <v>11401.496216</v>
      </c>
      <c r="K35" s="12">
        <f t="shared" si="28"/>
        <v>11798.726959</v>
      </c>
      <c r="L35" s="12">
        <f t="shared" si="28"/>
        <v>12192.942718</v>
      </c>
      <c r="M35" s="12">
        <f t="shared" si="28"/>
        <v>12630.134674000001</v>
      </c>
      <c r="N35" s="12">
        <f t="shared" si="28"/>
        <v>13113.79132</v>
      </c>
      <c r="O35" s="12">
        <f t="shared" si="28"/>
        <v>13610.250824000001</v>
      </c>
      <c r="P35" s="12">
        <f t="shared" si="28"/>
        <v>14060.315307000001</v>
      </c>
      <c r="Q35" s="12">
        <f t="shared" si="28"/>
        <v>14486.654938</v>
      </c>
      <c r="R35" s="12">
        <f t="shared" si="28"/>
        <v>14971.791627000001</v>
      </c>
      <c r="S35" s="12">
        <f t="shared" si="28"/>
        <v>15425.392303000001</v>
      </c>
      <c r="T35" s="12">
        <f t="shared" si="28"/>
        <v>15870.179078000001</v>
      </c>
      <c r="U35" s="12">
        <f t="shared" si="28"/>
        <v>16306.742034000001</v>
      </c>
      <c r="V35" s="12">
        <f t="shared" si="28"/>
        <v>16736.402069000003</v>
      </c>
      <c r="W35" s="12">
        <f t="shared" si="28"/>
        <v>17164.149841999999</v>
      </c>
      <c r="X35" s="12">
        <f t="shared" si="28"/>
        <v>17586.473145</v>
      </c>
      <c r="Y35" s="12">
        <f t="shared" si="28"/>
        <v>18005.459472999999</v>
      </c>
      <c r="Z35" s="12">
        <f t="shared" si="28"/>
        <v>18420.424286000001</v>
      </c>
      <c r="AA35" s="12">
        <f t="shared" si="28"/>
        <v>18829.586973999998</v>
      </c>
      <c r="AB35" s="12">
        <f t="shared" si="28"/>
        <v>19187.441405999998</v>
      </c>
      <c r="AC35" s="12">
        <f t="shared" si="28"/>
        <v>19533.010254000001</v>
      </c>
      <c r="AD35" s="12">
        <f t="shared" si="28"/>
        <v>19867.903503999998</v>
      </c>
      <c r="AE35" s="12">
        <f t="shared" si="28"/>
        <v>20192.693847999999</v>
      </c>
      <c r="AF35" s="12">
        <f t="shared" si="28"/>
        <v>20507.473327</v>
      </c>
      <c r="AG35" s="12">
        <f t="shared" si="28"/>
        <v>20820.948120000001</v>
      </c>
      <c r="AH35" s="12">
        <f t="shared" si="28"/>
        <v>21122.81366</v>
      </c>
      <c r="AI35" s="12">
        <f t="shared" si="28"/>
        <v>21417.701355999998</v>
      </c>
      <c r="AJ35" s="12">
        <f t="shared" si="28"/>
        <v>21709.315673000001</v>
      </c>
      <c r="AK35" s="12">
        <f t="shared" si="28"/>
        <v>22000.626343</v>
      </c>
      <c r="AL35" s="12">
        <f t="shared" si="28"/>
        <v>22296.75531</v>
      </c>
      <c r="AM35" s="12">
        <f t="shared" si="28"/>
        <v>22593.986511999999</v>
      </c>
      <c r="AN35" s="12">
        <f t="shared" si="28"/>
        <v>22889.371337</v>
      </c>
      <c r="AO35" s="12">
        <f t="shared" si="28"/>
        <v>23178.236938000002</v>
      </c>
      <c r="AP35" s="12">
        <f t="shared" si="28"/>
        <v>23457.690857000001</v>
      </c>
      <c r="AQ35" s="12">
        <f t="shared" si="28"/>
        <v>23727.731690000001</v>
      </c>
      <c r="AR35" s="12">
        <f t="shared" si="28"/>
        <v>23988.336974999998</v>
      </c>
      <c r="AS35" s="12">
        <f t="shared" si="28"/>
        <v>24236.775879999997</v>
      </c>
      <c r="AT35" s="12">
        <f t="shared" si="28"/>
        <v>24470.347778000003</v>
      </c>
      <c r="AU35" s="12">
        <f t="shared" si="28"/>
        <v>24687.744507000003</v>
      </c>
      <c r="AV35" s="11"/>
    </row>
    <row r="36" spans="1:48" x14ac:dyDescent="0.2">
      <c r="A36" s="24"/>
      <c r="B36" s="24"/>
      <c r="C36" s="11" t="s">
        <v>25</v>
      </c>
      <c r="D36" s="12">
        <f t="shared" ref="D36:AU36" si="29">SUM(D49:D51,D57)</f>
        <v>3676.4003669999997</v>
      </c>
      <c r="E36" s="12">
        <f t="shared" si="29"/>
        <v>3776.5879129999998</v>
      </c>
      <c r="F36" s="12">
        <f t="shared" si="29"/>
        <v>3791.5465540000005</v>
      </c>
      <c r="G36" s="12">
        <f t="shared" si="29"/>
        <v>3960.0194550000006</v>
      </c>
      <c r="H36" s="12">
        <f t="shared" si="29"/>
        <v>4158.2879489999996</v>
      </c>
      <c r="I36" s="12">
        <f t="shared" si="29"/>
        <v>4231.9521480000003</v>
      </c>
      <c r="J36" s="12">
        <f t="shared" si="29"/>
        <v>4766.3057099999987</v>
      </c>
      <c r="K36" s="12">
        <f t="shared" si="29"/>
        <v>4814.0980230000005</v>
      </c>
      <c r="L36" s="12">
        <f t="shared" si="29"/>
        <v>4867.1636049999997</v>
      </c>
      <c r="M36" s="12">
        <f t="shared" si="29"/>
        <v>4929.0636140000006</v>
      </c>
      <c r="N36" s="12">
        <f t="shared" si="29"/>
        <v>5002.0196379999998</v>
      </c>
      <c r="O36" s="12">
        <f t="shared" si="29"/>
        <v>5090.8655849999996</v>
      </c>
      <c r="P36" s="12">
        <f t="shared" si="29"/>
        <v>5176.3696599999994</v>
      </c>
      <c r="Q36" s="12">
        <f t="shared" si="29"/>
        <v>5253.6380149999995</v>
      </c>
      <c r="R36" s="12">
        <f t="shared" si="29"/>
        <v>5325.8899990000009</v>
      </c>
      <c r="S36" s="12">
        <f t="shared" si="29"/>
        <v>5389.8431089999995</v>
      </c>
      <c r="T36" s="12">
        <f t="shared" si="29"/>
        <v>5449.5172430000002</v>
      </c>
      <c r="U36" s="12">
        <f t="shared" si="29"/>
        <v>5508.6114660000012</v>
      </c>
      <c r="V36" s="12">
        <f t="shared" si="29"/>
        <v>5564.5033569999996</v>
      </c>
      <c r="W36" s="12">
        <f t="shared" si="29"/>
        <v>5615.5414279999995</v>
      </c>
      <c r="X36" s="12">
        <f t="shared" si="29"/>
        <v>5663.8815009999998</v>
      </c>
      <c r="Y36" s="12">
        <f t="shared" si="29"/>
        <v>5710.1792000000005</v>
      </c>
      <c r="Z36" s="12">
        <f t="shared" si="29"/>
        <v>5754.4099120000001</v>
      </c>
      <c r="AA36" s="12">
        <f t="shared" si="29"/>
        <v>5796.2521969999998</v>
      </c>
      <c r="AB36" s="12">
        <f t="shared" si="29"/>
        <v>5827.1394660000005</v>
      </c>
      <c r="AC36" s="12">
        <f t="shared" si="29"/>
        <v>5853.3828739999999</v>
      </c>
      <c r="AD36" s="12">
        <f t="shared" si="29"/>
        <v>5875.7955010000005</v>
      </c>
      <c r="AE36" s="12">
        <f t="shared" si="29"/>
        <v>5894.6423030000005</v>
      </c>
      <c r="AF36" s="12">
        <f t="shared" si="29"/>
        <v>5910.0297550000005</v>
      </c>
      <c r="AG36" s="12">
        <f t="shared" si="29"/>
        <v>5918.4787759999999</v>
      </c>
      <c r="AH36" s="12">
        <f t="shared" si="29"/>
        <v>5926.3027339999999</v>
      </c>
      <c r="AI36" s="12">
        <f t="shared" si="29"/>
        <v>5931.8565519999993</v>
      </c>
      <c r="AJ36" s="12">
        <f t="shared" si="29"/>
        <v>5936.2497560000002</v>
      </c>
      <c r="AK36" s="12">
        <f t="shared" si="29"/>
        <v>5940.359359</v>
      </c>
      <c r="AL36" s="12">
        <f t="shared" si="29"/>
        <v>5946.3983459999999</v>
      </c>
      <c r="AM36" s="12">
        <f t="shared" si="29"/>
        <v>5952.5855869999996</v>
      </c>
      <c r="AN36" s="12">
        <f t="shared" si="29"/>
        <v>5958.1297159999995</v>
      </c>
      <c r="AO36" s="12">
        <f t="shared" si="29"/>
        <v>5961.9396070000003</v>
      </c>
      <c r="AP36" s="12">
        <f t="shared" si="29"/>
        <v>5963.3833319999994</v>
      </c>
      <c r="AQ36" s="12">
        <f t="shared" si="29"/>
        <v>5962.284866</v>
      </c>
      <c r="AR36" s="12">
        <f t="shared" si="29"/>
        <v>5958.8917540000002</v>
      </c>
      <c r="AS36" s="12">
        <f t="shared" si="29"/>
        <v>5952.6076809999995</v>
      </c>
      <c r="AT36" s="12">
        <f t="shared" si="29"/>
        <v>5942.8713379999999</v>
      </c>
      <c r="AU36" s="12">
        <f t="shared" si="29"/>
        <v>5929.4995280000012</v>
      </c>
      <c r="AV36" s="11"/>
    </row>
    <row r="37" spans="1:48" x14ac:dyDescent="0.2">
      <c r="A37" s="24"/>
      <c r="B37" s="24"/>
      <c r="C37" s="11" t="s">
        <v>21</v>
      </c>
      <c r="D37" s="12">
        <f t="shared" ref="D37:AU37" si="30">D74</f>
        <v>4516.7402339999999</v>
      </c>
      <c r="E37" s="12">
        <f t="shared" si="30"/>
        <v>4414.3569340000004</v>
      </c>
      <c r="F37" s="12">
        <f t="shared" si="30"/>
        <v>4303.3315430000002</v>
      </c>
      <c r="G37" s="12">
        <f t="shared" si="30"/>
        <v>4271.390625</v>
      </c>
      <c r="H37" s="12">
        <f t="shared" si="30"/>
        <v>4241.3793949999999</v>
      </c>
      <c r="I37" s="12">
        <f t="shared" si="30"/>
        <v>4294.8100590000004</v>
      </c>
      <c r="J37" s="12">
        <f t="shared" si="30"/>
        <v>4210.4125979999999</v>
      </c>
      <c r="K37" s="12">
        <f t="shared" si="30"/>
        <v>4093.0009770000001</v>
      </c>
      <c r="L37" s="12">
        <f t="shared" si="30"/>
        <v>4004.2741700000001</v>
      </c>
      <c r="M37" s="12">
        <f t="shared" si="30"/>
        <v>3928.01001</v>
      </c>
      <c r="N37" s="12">
        <f t="shared" si="30"/>
        <v>3837.6916500000002</v>
      </c>
      <c r="O37" s="12">
        <f t="shared" si="30"/>
        <v>3747.9692380000001</v>
      </c>
      <c r="P37" s="12">
        <f t="shared" si="30"/>
        <v>3648.0246579999998</v>
      </c>
      <c r="Q37" s="12">
        <f t="shared" si="30"/>
        <v>3550.7687989999999</v>
      </c>
      <c r="R37" s="12">
        <f t="shared" si="30"/>
        <v>3470.9389649999998</v>
      </c>
      <c r="S37" s="12">
        <f t="shared" si="30"/>
        <v>3343.3161620000001</v>
      </c>
      <c r="T37" s="12">
        <f t="shared" si="30"/>
        <v>3219.1796880000002</v>
      </c>
      <c r="U37" s="12">
        <f t="shared" si="30"/>
        <v>3080.2104490000002</v>
      </c>
      <c r="V37" s="12">
        <f t="shared" si="30"/>
        <v>2947.1071780000002</v>
      </c>
      <c r="W37" s="12">
        <f t="shared" si="30"/>
        <v>2814.9645999999998</v>
      </c>
      <c r="X37" s="12">
        <f t="shared" si="30"/>
        <v>2679.7233890000002</v>
      </c>
      <c r="Y37" s="12">
        <f t="shared" si="30"/>
        <v>2541.7673340000001</v>
      </c>
      <c r="Z37" s="12">
        <f t="shared" si="30"/>
        <v>2425.6936040000001</v>
      </c>
      <c r="AA37" s="12">
        <f t="shared" si="30"/>
        <v>2313.169922</v>
      </c>
      <c r="AB37" s="12">
        <f t="shared" si="30"/>
        <v>2249.6601559999999</v>
      </c>
      <c r="AC37" s="12">
        <f t="shared" si="30"/>
        <v>2154.3063959999999</v>
      </c>
      <c r="AD37" s="12">
        <f t="shared" si="30"/>
        <v>2058.8828130000002</v>
      </c>
      <c r="AE37" s="12">
        <f t="shared" si="30"/>
        <v>1963.917236</v>
      </c>
      <c r="AF37" s="12">
        <f t="shared" si="30"/>
        <v>1892.776245</v>
      </c>
      <c r="AG37" s="12">
        <f t="shared" si="30"/>
        <v>2019.518677</v>
      </c>
      <c r="AH37" s="12">
        <f t="shared" si="30"/>
        <v>2098.6179200000001</v>
      </c>
      <c r="AI37" s="12">
        <f t="shared" si="30"/>
        <v>2176.1379390000002</v>
      </c>
      <c r="AJ37" s="12">
        <f t="shared" si="30"/>
        <v>2242.5703130000002</v>
      </c>
      <c r="AK37" s="12">
        <f t="shared" si="30"/>
        <v>2305.2138669999999</v>
      </c>
      <c r="AL37" s="12">
        <f t="shared" si="30"/>
        <v>2226.7890630000002</v>
      </c>
      <c r="AM37" s="12">
        <f t="shared" si="30"/>
        <v>2139.2116700000001</v>
      </c>
      <c r="AN37" s="12">
        <f t="shared" si="30"/>
        <v>2126.3139649999998</v>
      </c>
      <c r="AO37" s="12">
        <f t="shared" si="30"/>
        <v>2074.4782709999999</v>
      </c>
      <c r="AP37" s="12">
        <f t="shared" si="30"/>
        <v>1930.2292480000001</v>
      </c>
      <c r="AQ37" s="12">
        <f t="shared" si="30"/>
        <v>1998.042236</v>
      </c>
      <c r="AR37" s="12">
        <f t="shared" si="30"/>
        <v>2013.1529539999999</v>
      </c>
      <c r="AS37" s="12">
        <f t="shared" si="30"/>
        <v>1973.5373540000001</v>
      </c>
      <c r="AT37" s="12">
        <f t="shared" si="30"/>
        <v>1934.8251949999999</v>
      </c>
      <c r="AU37" s="12">
        <f t="shared" si="30"/>
        <v>1889.13147</v>
      </c>
      <c r="AV37" s="11"/>
    </row>
    <row r="38" spans="1:48" x14ac:dyDescent="0.2">
      <c r="A38" s="24"/>
      <c r="B38" s="24"/>
      <c r="C38" s="11" t="s">
        <v>22</v>
      </c>
      <c r="D38" s="12">
        <f t="shared" ref="D38:AC38" si="31">D78-SUM(D32:D37)</f>
        <v>8564.672203999995</v>
      </c>
      <c r="E38" s="12">
        <f t="shared" si="31"/>
        <v>8750.8457109999872</v>
      </c>
      <c r="F38" s="12">
        <f t="shared" si="31"/>
        <v>8350.0078289999947</v>
      </c>
      <c r="G38" s="12">
        <f t="shared" si="31"/>
        <v>8472.3218239999987</v>
      </c>
      <c r="H38" s="12">
        <f t="shared" si="31"/>
        <v>8476.8233480000054</v>
      </c>
      <c r="I38" s="12">
        <f t="shared" si="31"/>
        <v>8429.3295909999943</v>
      </c>
      <c r="J38" s="12">
        <f t="shared" si="31"/>
        <v>9055.6055140000026</v>
      </c>
      <c r="K38" s="12">
        <f t="shared" si="31"/>
        <v>9224.8976739999925</v>
      </c>
      <c r="L38" s="12">
        <f t="shared" si="31"/>
        <v>9394.1632399999944</v>
      </c>
      <c r="M38" s="12">
        <f t="shared" si="31"/>
        <v>9602.0094760000065</v>
      </c>
      <c r="N38" s="12">
        <f t="shared" si="31"/>
        <v>9836.9000410000081</v>
      </c>
      <c r="O38" s="12">
        <f t="shared" si="31"/>
        <v>10080.059464999998</v>
      </c>
      <c r="P38" s="12">
        <f t="shared" si="31"/>
        <v>10292.194701000008</v>
      </c>
      <c r="Q38" s="12">
        <f t="shared" si="31"/>
        <v>10490.250047000009</v>
      </c>
      <c r="R38" s="12">
        <f t="shared" si="31"/>
        <v>10694.485946000001</v>
      </c>
      <c r="S38" s="12">
        <f t="shared" si="31"/>
        <v>10885.406158999998</v>
      </c>
      <c r="T38" s="12">
        <f t="shared" si="31"/>
        <v>11073.391814999995</v>
      </c>
      <c r="U38" s="12">
        <f t="shared" si="31"/>
        <v>11260.863482000001</v>
      </c>
      <c r="V38" s="12">
        <f t="shared" si="31"/>
        <v>11447.241423999993</v>
      </c>
      <c r="W38" s="12">
        <f t="shared" si="31"/>
        <v>11646.988906000006</v>
      </c>
      <c r="X38" s="12">
        <f t="shared" si="31"/>
        <v>11839.158843000005</v>
      </c>
      <c r="Y38" s="12">
        <f t="shared" si="31"/>
        <v>12030.565673000005</v>
      </c>
      <c r="Z38" s="12">
        <f t="shared" si="31"/>
        <v>12215.960846000002</v>
      </c>
      <c r="AA38" s="12">
        <f t="shared" si="31"/>
        <v>12399.903474999999</v>
      </c>
      <c r="AB38" s="12">
        <f t="shared" si="31"/>
        <v>12576.519225000004</v>
      </c>
      <c r="AC38" s="12">
        <f t="shared" si="31"/>
        <v>12749.284485999997</v>
      </c>
      <c r="AD38" s="12">
        <f t="shared" ref="AD38:AU38" si="32">AD78-SUM(AD32:AD37)</f>
        <v>12919.016325999997</v>
      </c>
      <c r="AE38" s="12">
        <f t="shared" si="32"/>
        <v>13085.773131999995</v>
      </c>
      <c r="AF38" s="12">
        <f t="shared" si="32"/>
        <v>13249.461761999999</v>
      </c>
      <c r="AG38" s="12">
        <f t="shared" si="32"/>
        <v>13446.552505</v>
      </c>
      <c r="AH38" s="12">
        <f t="shared" si="32"/>
        <v>13643.001222000014</v>
      </c>
      <c r="AI38" s="12">
        <f t="shared" si="32"/>
        <v>13839.678359000012</v>
      </c>
      <c r="AJ38" s="12">
        <f t="shared" si="32"/>
        <v>14037.427553000001</v>
      </c>
      <c r="AK38" s="12">
        <f t="shared" si="32"/>
        <v>14236.999100000001</v>
      </c>
      <c r="AL38" s="12">
        <f t="shared" si="32"/>
        <v>14440.854095000002</v>
      </c>
      <c r="AM38" s="12">
        <f t="shared" si="32"/>
        <v>14646.679916000008</v>
      </c>
      <c r="AN38" s="12">
        <f t="shared" si="32"/>
        <v>14853.573653000014</v>
      </c>
      <c r="AO38" s="12">
        <f t="shared" si="32"/>
        <v>15060.185882999998</v>
      </c>
      <c r="AP38" s="12">
        <f t="shared" si="32"/>
        <v>15265.445707999985</v>
      </c>
      <c r="AQ38" s="12">
        <f t="shared" si="32"/>
        <v>15468.700242000006</v>
      </c>
      <c r="AR38" s="12">
        <f t="shared" si="32"/>
        <v>15669.295501000001</v>
      </c>
      <c r="AS38" s="12">
        <f t="shared" si="32"/>
        <v>15867.211592000007</v>
      </c>
      <c r="AT38" s="12">
        <f t="shared" si="32"/>
        <v>16062.354126999999</v>
      </c>
      <c r="AU38" s="12">
        <f t="shared" si="32"/>
        <v>16256.136151999992</v>
      </c>
      <c r="AV38" s="11"/>
    </row>
    <row r="39" spans="1:48" x14ac:dyDescent="0.2">
      <c r="A39" s="24"/>
      <c r="B39" s="24"/>
      <c r="C39" s="11"/>
      <c r="D39" s="12">
        <f t="shared" ref="D39:AC39" si="33">SUM(D32:D38)</f>
        <v>45723.789062999997</v>
      </c>
      <c r="E39" s="12">
        <f t="shared" si="33"/>
        <v>47039.039062999997</v>
      </c>
      <c r="F39" s="12">
        <f t="shared" si="33"/>
        <v>46205.988280999998</v>
      </c>
      <c r="G39" s="12">
        <f t="shared" si="33"/>
        <v>47603.953125</v>
      </c>
      <c r="H39" s="12">
        <f t="shared" si="33"/>
        <v>48756.769530999998</v>
      </c>
      <c r="I39" s="12">
        <f t="shared" si="33"/>
        <v>49242.109375</v>
      </c>
      <c r="J39" s="12">
        <f t="shared" si="33"/>
        <v>52433.339844000002</v>
      </c>
      <c r="K39" s="12">
        <f t="shared" si="33"/>
        <v>53500.476562999997</v>
      </c>
      <c r="L39" s="12">
        <f t="shared" si="33"/>
        <v>54552.664062999997</v>
      </c>
      <c r="M39" s="12">
        <f t="shared" si="33"/>
        <v>55793.621094000002</v>
      </c>
      <c r="N39" s="12">
        <f t="shared" si="33"/>
        <v>57222.824219000002</v>
      </c>
      <c r="O39" s="12">
        <f t="shared" si="33"/>
        <v>58731.179687999997</v>
      </c>
      <c r="P39" s="12">
        <f t="shared" si="33"/>
        <v>60080.621094000002</v>
      </c>
      <c r="Q39" s="12">
        <f t="shared" si="33"/>
        <v>61357.433594000002</v>
      </c>
      <c r="R39" s="12">
        <f t="shared" si="33"/>
        <v>62667.878905999998</v>
      </c>
      <c r="S39" s="12">
        <f t="shared" si="33"/>
        <v>63819.996094000002</v>
      </c>
      <c r="T39" s="12">
        <f t="shared" si="33"/>
        <v>64945.589844000002</v>
      </c>
      <c r="U39" s="12">
        <f t="shared" si="33"/>
        <v>66069.289063000004</v>
      </c>
      <c r="V39" s="12">
        <f t="shared" si="33"/>
        <v>67180.742188000004</v>
      </c>
      <c r="W39" s="12">
        <f t="shared" si="33"/>
        <v>68285.171875</v>
      </c>
      <c r="X39" s="12">
        <f t="shared" si="33"/>
        <v>69364.351563000004</v>
      </c>
      <c r="Y39" s="12">
        <f t="shared" si="33"/>
        <v>70429.140625</v>
      </c>
      <c r="Z39" s="12">
        <f t="shared" si="33"/>
        <v>71498.398438000004</v>
      </c>
      <c r="AA39" s="12">
        <f t="shared" si="33"/>
        <v>72554.765625</v>
      </c>
      <c r="AB39" s="12">
        <f t="shared" si="33"/>
        <v>73538.40625</v>
      </c>
      <c r="AC39" s="12">
        <f t="shared" si="33"/>
        <v>74446.914063000004</v>
      </c>
      <c r="AD39" s="12">
        <f t="shared" ref="AD39:AU39" si="34">SUM(AD32:AD38)</f>
        <v>75321.703125</v>
      </c>
      <c r="AE39" s="12">
        <f t="shared" si="34"/>
        <v>76166</v>
      </c>
      <c r="AF39" s="12">
        <f t="shared" si="34"/>
        <v>77003.085938000004</v>
      </c>
      <c r="AG39" s="12">
        <f t="shared" si="34"/>
        <v>78014.625</v>
      </c>
      <c r="AH39" s="12">
        <f t="shared" si="34"/>
        <v>78958.507813000004</v>
      </c>
      <c r="AI39" s="12">
        <f t="shared" si="34"/>
        <v>79880.234375</v>
      </c>
      <c r="AJ39" s="12">
        <f t="shared" si="34"/>
        <v>80780.140625</v>
      </c>
      <c r="AK39" s="12">
        <f t="shared" si="34"/>
        <v>81673.6875</v>
      </c>
      <c r="AL39" s="12">
        <f t="shared" si="34"/>
        <v>82453.445313000004</v>
      </c>
      <c r="AM39" s="12">
        <f t="shared" si="34"/>
        <v>83224.867188000004</v>
      </c>
      <c r="AN39" s="12">
        <f t="shared" si="34"/>
        <v>84063.351563000004</v>
      </c>
      <c r="AO39" s="12">
        <f t="shared" si="34"/>
        <v>84843.789063000004</v>
      </c>
      <c r="AP39" s="12">
        <f t="shared" si="34"/>
        <v>85505.296875</v>
      </c>
      <c r="AQ39" s="12">
        <f t="shared" si="34"/>
        <v>86350.492188000004</v>
      </c>
      <c r="AR39" s="12">
        <f t="shared" si="34"/>
        <v>87114.414063000004</v>
      </c>
      <c r="AS39" s="12">
        <f t="shared" si="34"/>
        <v>87790.070313000004</v>
      </c>
      <c r="AT39" s="12">
        <f t="shared" si="34"/>
        <v>88428.625</v>
      </c>
      <c r="AU39" s="12">
        <f t="shared" si="34"/>
        <v>89022.75</v>
      </c>
      <c r="AV39" s="11"/>
    </row>
    <row r="40" spans="1:48" x14ac:dyDescent="0.2">
      <c r="A40" s="16"/>
      <c r="B40" s="24"/>
      <c r="C40" s="42" t="s">
        <v>63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1"/>
    </row>
    <row r="41" spans="1:48" x14ac:dyDescent="0.2">
      <c r="A41" s="44" t="s">
        <v>65</v>
      </c>
      <c r="B41" s="24"/>
      <c r="C41" s="74" t="s">
        <v>93</v>
      </c>
      <c r="D41" s="13">
        <v>2766.088135</v>
      </c>
      <c r="E41" s="13">
        <v>2754.6367190000001</v>
      </c>
      <c r="F41" s="13">
        <v>2549.2526859999998</v>
      </c>
      <c r="G41" s="13">
        <v>2533.1821289999998</v>
      </c>
      <c r="H41" s="13">
        <v>2465.8298340000001</v>
      </c>
      <c r="I41" s="13">
        <v>2379.8107909999999</v>
      </c>
      <c r="J41" s="13">
        <v>2448.3564449999999</v>
      </c>
      <c r="K41" s="13">
        <v>2483.7683109999998</v>
      </c>
      <c r="L41" s="13">
        <v>2517.1457519999999</v>
      </c>
      <c r="M41" s="13">
        <v>2569.680664</v>
      </c>
      <c r="N41" s="13">
        <v>2630.1450199999999</v>
      </c>
      <c r="O41" s="13">
        <v>2691.8256839999999</v>
      </c>
      <c r="P41" s="13">
        <v>2743.2814939999998</v>
      </c>
      <c r="Q41" s="13">
        <v>2789.9458009999998</v>
      </c>
      <c r="R41" s="13">
        <v>2835.649414</v>
      </c>
      <c r="S41" s="13">
        <v>2877.3811040000001</v>
      </c>
      <c r="T41" s="13">
        <v>2917.8510740000002</v>
      </c>
      <c r="U41" s="13">
        <v>2957.6547850000002</v>
      </c>
      <c r="V41" s="13">
        <v>2996.8864749999998</v>
      </c>
      <c r="W41" s="13">
        <v>3043.3728030000002</v>
      </c>
      <c r="X41" s="13">
        <v>3089.4482419999999</v>
      </c>
      <c r="Y41" s="13">
        <v>3135.1186520000001</v>
      </c>
      <c r="Z41" s="13">
        <v>3180.435547</v>
      </c>
      <c r="AA41" s="13">
        <v>3225.211182</v>
      </c>
      <c r="AB41" s="13">
        <v>3273.2866210000002</v>
      </c>
      <c r="AC41" s="13">
        <v>3320.517578</v>
      </c>
      <c r="AD41" s="13">
        <v>3367.1716310000002</v>
      </c>
      <c r="AE41" s="13">
        <v>3413.2951659999999</v>
      </c>
      <c r="AF41" s="13">
        <v>3458.9191890000002</v>
      </c>
      <c r="AG41" s="13">
        <v>3519.756836</v>
      </c>
      <c r="AH41" s="13">
        <v>3580.7941890000002</v>
      </c>
      <c r="AI41" s="13">
        <v>3642.3232419999999</v>
      </c>
      <c r="AJ41" s="13">
        <v>3704.4746089999999</v>
      </c>
      <c r="AK41" s="13">
        <v>3767.366211</v>
      </c>
      <c r="AL41" s="13">
        <v>3830.764404</v>
      </c>
      <c r="AM41" s="13">
        <v>3894.8007809999999</v>
      </c>
      <c r="AN41" s="13">
        <v>3959.2521969999998</v>
      </c>
      <c r="AO41" s="13">
        <v>4023.88501</v>
      </c>
      <c r="AP41" s="13">
        <v>4088.4677729999999</v>
      </c>
      <c r="AQ41" s="13">
        <v>4152.8134769999997</v>
      </c>
      <c r="AR41" s="13">
        <v>4216.7993159999996</v>
      </c>
      <c r="AS41" s="13">
        <v>4280.5083009999998</v>
      </c>
      <c r="AT41" s="13">
        <v>4344.2021480000003</v>
      </c>
      <c r="AU41" s="14">
        <v>4408.283203</v>
      </c>
      <c r="AV41" s="11"/>
    </row>
    <row r="42" spans="1:48" x14ac:dyDescent="0.2">
      <c r="A42" s="41" t="s">
        <v>81</v>
      </c>
      <c r="B42" s="24"/>
      <c r="C42" s="11" t="s">
        <v>31</v>
      </c>
      <c r="D42" s="12">
        <f t="shared" ref="D42:AU42" si="35">D33+D41</f>
        <v>5735.2373660000003</v>
      </c>
      <c r="E42" s="12">
        <f t="shared" si="35"/>
        <v>5853.2732850000002</v>
      </c>
      <c r="F42" s="12">
        <f t="shared" si="35"/>
        <v>5547.0285649999996</v>
      </c>
      <c r="G42" s="12">
        <f t="shared" si="35"/>
        <v>5612.3008730000001</v>
      </c>
      <c r="H42" s="12">
        <f t="shared" si="35"/>
        <v>5593.0044550000002</v>
      </c>
      <c r="I42" s="12">
        <f t="shared" si="35"/>
        <v>5518.8419800000001</v>
      </c>
      <c r="J42" s="12">
        <f t="shared" si="35"/>
        <v>5633.3276669999996</v>
      </c>
      <c r="K42" s="12">
        <f t="shared" si="35"/>
        <v>5712.8708499999993</v>
      </c>
      <c r="L42" s="12">
        <f t="shared" si="35"/>
        <v>5795.5856619999995</v>
      </c>
      <c r="M42" s="12">
        <f t="shared" si="35"/>
        <v>5903.7036129999997</v>
      </c>
      <c r="N42" s="12">
        <f t="shared" si="35"/>
        <v>6022.1664430000001</v>
      </c>
      <c r="O42" s="12">
        <f t="shared" si="35"/>
        <v>6145.4496149999995</v>
      </c>
      <c r="P42" s="12">
        <f t="shared" si="35"/>
        <v>6253.7675479999998</v>
      </c>
      <c r="Q42" s="12">
        <f t="shared" si="35"/>
        <v>6352.3993839999994</v>
      </c>
      <c r="R42" s="12">
        <f t="shared" si="35"/>
        <v>6451.6615289999991</v>
      </c>
      <c r="S42" s="12">
        <f t="shared" si="35"/>
        <v>6543.5449530000005</v>
      </c>
      <c r="T42" s="12">
        <f t="shared" si="35"/>
        <v>6631.8244620000005</v>
      </c>
      <c r="U42" s="12">
        <f t="shared" si="35"/>
        <v>6717.7571399999997</v>
      </c>
      <c r="V42" s="12">
        <f t="shared" si="35"/>
        <v>6801.6251229999998</v>
      </c>
      <c r="W42" s="12">
        <f t="shared" si="35"/>
        <v>6892.9680180000005</v>
      </c>
      <c r="X42" s="12">
        <f t="shared" si="35"/>
        <v>6982.7199089999995</v>
      </c>
      <c r="Y42" s="12">
        <f t="shared" si="35"/>
        <v>7070.9536129999997</v>
      </c>
      <c r="Z42" s="12">
        <f t="shared" si="35"/>
        <v>7157.8184820000006</v>
      </c>
      <c r="AA42" s="12">
        <f t="shared" si="35"/>
        <v>7242.9963680000001</v>
      </c>
      <c r="AB42" s="12">
        <f t="shared" si="35"/>
        <v>7332.01001</v>
      </c>
      <c r="AC42" s="12">
        <f t="shared" si="35"/>
        <v>7418.690063</v>
      </c>
      <c r="AD42" s="12">
        <f t="shared" si="35"/>
        <v>7503.3764650000003</v>
      </c>
      <c r="AE42" s="12">
        <f t="shared" si="35"/>
        <v>7585.9676209999998</v>
      </c>
      <c r="AF42" s="12">
        <f t="shared" si="35"/>
        <v>7666.36438</v>
      </c>
      <c r="AG42" s="12">
        <f t="shared" si="35"/>
        <v>7763.1549990000003</v>
      </c>
      <c r="AH42" s="12">
        <f t="shared" si="35"/>
        <v>7858.8233020000007</v>
      </c>
      <c r="AI42" s="12">
        <f t="shared" si="35"/>
        <v>7953.4688110000006</v>
      </c>
      <c r="AJ42" s="12">
        <f t="shared" si="35"/>
        <v>8047.4122909999996</v>
      </c>
      <c r="AK42" s="12">
        <f t="shared" si="35"/>
        <v>8140.9365840000009</v>
      </c>
      <c r="AL42" s="12">
        <f t="shared" si="35"/>
        <v>8234.2786250000008</v>
      </c>
      <c r="AM42" s="12">
        <f t="shared" si="35"/>
        <v>8327.1173699999999</v>
      </c>
      <c r="AN42" s="12">
        <f t="shared" si="35"/>
        <v>8418.9816900000005</v>
      </c>
      <c r="AO42" s="12">
        <f t="shared" si="35"/>
        <v>8509.2440189999998</v>
      </c>
      <c r="AP42" s="12">
        <f t="shared" si="35"/>
        <v>8597.405639999999</v>
      </c>
      <c r="AQ42" s="12">
        <f t="shared" si="35"/>
        <v>8683.2980960000004</v>
      </c>
      <c r="AR42" s="12">
        <f t="shared" si="35"/>
        <v>8766.8482059999988</v>
      </c>
      <c r="AS42" s="12">
        <f t="shared" si="35"/>
        <v>8848.1389770000005</v>
      </c>
      <c r="AT42" s="12">
        <f t="shared" si="35"/>
        <v>8927.5429680000016</v>
      </c>
      <c r="AU42" s="12">
        <f t="shared" si="35"/>
        <v>9005.6826790000014</v>
      </c>
      <c r="AV42" s="11"/>
    </row>
    <row r="43" spans="1:48" x14ac:dyDescent="0.2">
      <c r="A43" s="24"/>
      <c r="B43" s="24"/>
      <c r="C43" s="11" t="s">
        <v>32</v>
      </c>
      <c r="D43" s="12">
        <f t="shared" ref="D43:AU43" si="36">D38-D41</f>
        <v>5798.584068999995</v>
      </c>
      <c r="E43" s="12">
        <f t="shared" si="36"/>
        <v>5996.2089919999871</v>
      </c>
      <c r="F43" s="12">
        <f t="shared" si="36"/>
        <v>5800.7551429999949</v>
      </c>
      <c r="G43" s="12">
        <f t="shared" si="36"/>
        <v>5939.1396949999989</v>
      </c>
      <c r="H43" s="12">
        <f t="shared" si="36"/>
        <v>6010.9935140000052</v>
      </c>
      <c r="I43" s="12">
        <f t="shared" si="36"/>
        <v>6049.5187999999944</v>
      </c>
      <c r="J43" s="12">
        <f t="shared" si="36"/>
        <v>6607.2490690000031</v>
      </c>
      <c r="K43" s="12">
        <f t="shared" si="36"/>
        <v>6741.1293629999927</v>
      </c>
      <c r="L43" s="12">
        <f t="shared" si="36"/>
        <v>6877.017487999994</v>
      </c>
      <c r="M43" s="12">
        <f t="shared" si="36"/>
        <v>7032.328812000007</v>
      </c>
      <c r="N43" s="12">
        <f t="shared" si="36"/>
        <v>7206.7550210000081</v>
      </c>
      <c r="O43" s="12">
        <f t="shared" si="36"/>
        <v>7388.233780999999</v>
      </c>
      <c r="P43" s="12">
        <f t="shared" si="36"/>
        <v>7548.9132070000078</v>
      </c>
      <c r="Q43" s="12">
        <f t="shared" si="36"/>
        <v>7700.3042460000088</v>
      </c>
      <c r="R43" s="12">
        <f t="shared" si="36"/>
        <v>7858.8365320000012</v>
      </c>
      <c r="S43" s="12">
        <f t="shared" si="36"/>
        <v>8008.0250549999982</v>
      </c>
      <c r="T43" s="12">
        <f t="shared" si="36"/>
        <v>8155.5407409999953</v>
      </c>
      <c r="U43" s="12">
        <f t="shared" si="36"/>
        <v>8303.208697</v>
      </c>
      <c r="V43" s="12">
        <f t="shared" si="36"/>
        <v>8450.3549489999932</v>
      </c>
      <c r="W43" s="12">
        <f t="shared" si="36"/>
        <v>8603.6161030000058</v>
      </c>
      <c r="X43" s="12">
        <f t="shared" si="36"/>
        <v>8749.7106010000043</v>
      </c>
      <c r="Y43" s="12">
        <f t="shared" si="36"/>
        <v>8895.4470210000036</v>
      </c>
      <c r="Z43" s="12">
        <f t="shared" si="36"/>
        <v>9035.5252990000008</v>
      </c>
      <c r="AA43" s="12">
        <f t="shared" si="36"/>
        <v>9174.6922930000001</v>
      </c>
      <c r="AB43" s="12">
        <f t="shared" si="36"/>
        <v>9303.2326040000044</v>
      </c>
      <c r="AC43" s="12">
        <f t="shared" si="36"/>
        <v>9428.7669079999978</v>
      </c>
      <c r="AD43" s="12">
        <f t="shared" si="36"/>
        <v>9551.8446949999961</v>
      </c>
      <c r="AE43" s="12">
        <f t="shared" si="36"/>
        <v>9672.4779659999949</v>
      </c>
      <c r="AF43" s="12">
        <f t="shared" si="36"/>
        <v>9790.5425729999988</v>
      </c>
      <c r="AG43" s="12">
        <f t="shared" si="36"/>
        <v>9926.7956689999992</v>
      </c>
      <c r="AH43" s="12">
        <f t="shared" si="36"/>
        <v>10062.207033000013</v>
      </c>
      <c r="AI43" s="12">
        <f t="shared" si="36"/>
        <v>10197.355117000012</v>
      </c>
      <c r="AJ43" s="12">
        <f t="shared" si="36"/>
        <v>10332.952944000001</v>
      </c>
      <c r="AK43" s="12">
        <f t="shared" si="36"/>
        <v>10469.632889</v>
      </c>
      <c r="AL43" s="12">
        <f t="shared" si="36"/>
        <v>10610.089691000003</v>
      </c>
      <c r="AM43" s="12">
        <f t="shared" si="36"/>
        <v>10751.879135000008</v>
      </c>
      <c r="AN43" s="12">
        <f t="shared" si="36"/>
        <v>10894.321456000014</v>
      </c>
      <c r="AO43" s="12">
        <f t="shared" si="36"/>
        <v>11036.300872999998</v>
      </c>
      <c r="AP43" s="12">
        <f t="shared" si="36"/>
        <v>11176.977934999984</v>
      </c>
      <c r="AQ43" s="12">
        <f t="shared" si="36"/>
        <v>11315.886765000007</v>
      </c>
      <c r="AR43" s="12">
        <f t="shared" si="36"/>
        <v>11452.496185</v>
      </c>
      <c r="AS43" s="12">
        <f t="shared" si="36"/>
        <v>11586.703291000007</v>
      </c>
      <c r="AT43" s="12">
        <f t="shared" si="36"/>
        <v>11718.151978999998</v>
      </c>
      <c r="AU43" s="12">
        <f t="shared" si="36"/>
        <v>11847.852948999993</v>
      </c>
      <c r="AV43" s="11"/>
    </row>
    <row r="44" spans="1:48" x14ac:dyDescent="0.2">
      <c r="A44" s="24"/>
      <c r="B44" s="24"/>
      <c r="C44" s="11"/>
      <c r="D44" s="12">
        <f t="shared" ref="D44:AU44" si="37">SUM(D42:D43,D34:D37,D32)</f>
        <v>45723.789062999989</v>
      </c>
      <c r="E44" s="12">
        <f t="shared" si="37"/>
        <v>47039.039062999989</v>
      </c>
      <c r="F44" s="12">
        <f t="shared" si="37"/>
        <v>46205.988280999998</v>
      </c>
      <c r="G44" s="12">
        <f t="shared" si="37"/>
        <v>47603.953125</v>
      </c>
      <c r="H44" s="12">
        <f t="shared" si="37"/>
        <v>48756.769531000013</v>
      </c>
      <c r="I44" s="12">
        <f t="shared" si="37"/>
        <v>49242.109375</v>
      </c>
      <c r="J44" s="12">
        <f t="shared" si="37"/>
        <v>52433.339844000002</v>
      </c>
      <c r="K44" s="12">
        <f t="shared" si="37"/>
        <v>53500.476562999997</v>
      </c>
      <c r="L44" s="12">
        <f t="shared" si="37"/>
        <v>54552.664062999989</v>
      </c>
      <c r="M44" s="12">
        <f t="shared" si="37"/>
        <v>55793.621094000002</v>
      </c>
      <c r="N44" s="12">
        <f t="shared" si="37"/>
        <v>57222.824219000009</v>
      </c>
      <c r="O44" s="12">
        <f t="shared" si="37"/>
        <v>58731.179687999997</v>
      </c>
      <c r="P44" s="12">
        <f t="shared" si="37"/>
        <v>60080.621094000009</v>
      </c>
      <c r="Q44" s="12">
        <f t="shared" si="37"/>
        <v>61357.433594000002</v>
      </c>
      <c r="R44" s="12">
        <f t="shared" si="37"/>
        <v>62667.878905999998</v>
      </c>
      <c r="S44" s="12">
        <f t="shared" si="37"/>
        <v>63819.996094000002</v>
      </c>
      <c r="T44" s="12">
        <f t="shared" si="37"/>
        <v>64945.589844000002</v>
      </c>
      <c r="U44" s="12">
        <f t="shared" si="37"/>
        <v>66069.289063000004</v>
      </c>
      <c r="V44" s="12">
        <f t="shared" si="37"/>
        <v>67180.742188000004</v>
      </c>
      <c r="W44" s="12">
        <f t="shared" si="37"/>
        <v>68285.171875</v>
      </c>
      <c r="X44" s="12">
        <f t="shared" si="37"/>
        <v>69364.351563000004</v>
      </c>
      <c r="Y44" s="12">
        <f t="shared" si="37"/>
        <v>70429.140625</v>
      </c>
      <c r="Z44" s="12">
        <f t="shared" si="37"/>
        <v>71498.398438000004</v>
      </c>
      <c r="AA44" s="12">
        <f t="shared" si="37"/>
        <v>72554.765625</v>
      </c>
      <c r="AB44" s="12">
        <f t="shared" si="37"/>
        <v>73538.40625</v>
      </c>
      <c r="AC44" s="12">
        <f t="shared" si="37"/>
        <v>74446.914063000004</v>
      </c>
      <c r="AD44" s="12">
        <f t="shared" si="37"/>
        <v>75321.703125</v>
      </c>
      <c r="AE44" s="12">
        <f t="shared" si="37"/>
        <v>76165.999999999985</v>
      </c>
      <c r="AF44" s="12">
        <f t="shared" si="37"/>
        <v>77003.085938000004</v>
      </c>
      <c r="AG44" s="12">
        <f t="shared" si="37"/>
        <v>78014.625</v>
      </c>
      <c r="AH44" s="12">
        <f t="shared" si="37"/>
        <v>78958.507813000004</v>
      </c>
      <c r="AI44" s="12">
        <f t="shared" si="37"/>
        <v>79880.234375000015</v>
      </c>
      <c r="AJ44" s="12">
        <f t="shared" si="37"/>
        <v>80780.140625</v>
      </c>
      <c r="AK44" s="12">
        <f t="shared" si="37"/>
        <v>81673.6875</v>
      </c>
      <c r="AL44" s="12">
        <f t="shared" si="37"/>
        <v>82453.445313000004</v>
      </c>
      <c r="AM44" s="12">
        <f t="shared" si="37"/>
        <v>83224.867188000004</v>
      </c>
      <c r="AN44" s="12">
        <f t="shared" si="37"/>
        <v>84063.351563000004</v>
      </c>
      <c r="AO44" s="12">
        <f t="shared" si="37"/>
        <v>84843.789063000004</v>
      </c>
      <c r="AP44" s="12">
        <f t="shared" si="37"/>
        <v>85505.296874999985</v>
      </c>
      <c r="AQ44" s="12">
        <f t="shared" si="37"/>
        <v>86350.492188000004</v>
      </c>
      <c r="AR44" s="12">
        <f t="shared" si="37"/>
        <v>87114.414062999989</v>
      </c>
      <c r="AS44" s="12">
        <f t="shared" si="37"/>
        <v>87790.070313000004</v>
      </c>
      <c r="AT44" s="12">
        <f t="shared" si="37"/>
        <v>88428.625</v>
      </c>
      <c r="AU44" s="12">
        <f t="shared" si="37"/>
        <v>89022.75</v>
      </c>
      <c r="AV44" s="11"/>
    </row>
    <row r="45" spans="1:48" x14ac:dyDescent="0.2">
      <c r="A45" s="24"/>
      <c r="B45" s="24"/>
      <c r="C45" s="4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48" x14ac:dyDescent="0.2">
      <c r="A46" s="24"/>
      <c r="B46" s="24"/>
      <c r="C46" s="1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</row>
    <row r="47" spans="1:48" x14ac:dyDescent="0.2">
      <c r="A47" s="24"/>
      <c r="B47" s="24"/>
      <c r="C47" s="2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</row>
    <row r="48" spans="1:48" x14ac:dyDescent="0.2">
      <c r="A48" s="10"/>
      <c r="B48" s="24"/>
      <c r="C48" s="75" t="s">
        <v>94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48" x14ac:dyDescent="0.2">
      <c r="A49" s="43" t="s">
        <v>67</v>
      </c>
      <c r="B49" s="24"/>
      <c r="C49" s="11" t="s">
        <v>33</v>
      </c>
      <c r="D49" s="17">
        <v>1369.2246090000001</v>
      </c>
      <c r="E49" s="17">
        <v>1416.826294</v>
      </c>
      <c r="F49" s="17">
        <v>1429.974365</v>
      </c>
      <c r="G49" s="17">
        <v>1509.834106</v>
      </c>
      <c r="H49" s="17">
        <v>1598.4876710000001</v>
      </c>
      <c r="I49" s="17">
        <v>1648.4642329999999</v>
      </c>
      <c r="J49" s="17">
        <v>1941.493164</v>
      </c>
      <c r="K49" s="17">
        <v>2002.3626710000001</v>
      </c>
      <c r="L49" s="17">
        <v>2060.3676759999998</v>
      </c>
      <c r="M49" s="17">
        <v>2124.8249510000001</v>
      </c>
      <c r="N49" s="17">
        <v>2199.795654</v>
      </c>
      <c r="O49" s="17">
        <v>2278.9331050000001</v>
      </c>
      <c r="P49" s="17">
        <v>2350.1333009999998</v>
      </c>
      <c r="Q49" s="17">
        <v>2419.1220699999999</v>
      </c>
      <c r="R49" s="17">
        <v>2479.6442870000001</v>
      </c>
      <c r="S49" s="17">
        <v>2532.244385</v>
      </c>
      <c r="T49" s="17">
        <v>2582.0014649999998</v>
      </c>
      <c r="U49" s="17">
        <v>2635.5061040000001</v>
      </c>
      <c r="V49" s="17">
        <v>2686.9194339999999</v>
      </c>
      <c r="W49" s="17">
        <v>2733.2590329999998</v>
      </c>
      <c r="X49" s="17">
        <v>2777.5952149999998</v>
      </c>
      <c r="Y49" s="17">
        <v>2820.6547850000002</v>
      </c>
      <c r="Z49" s="17">
        <v>2862.3415530000002</v>
      </c>
      <c r="AA49" s="17">
        <v>2902.4038089999999</v>
      </c>
      <c r="AB49" s="17">
        <v>2930.1469729999999</v>
      </c>
      <c r="AC49" s="17">
        <v>2953.8610840000001</v>
      </c>
      <c r="AD49" s="17">
        <v>2974.494385</v>
      </c>
      <c r="AE49" s="17">
        <v>2992.4816890000002</v>
      </c>
      <c r="AF49" s="17">
        <v>3007.9697270000001</v>
      </c>
      <c r="AG49" s="17">
        <v>3012.9165039999998</v>
      </c>
      <c r="AH49" s="17">
        <v>3016.070557</v>
      </c>
      <c r="AI49" s="17">
        <v>3017.5595699999999</v>
      </c>
      <c r="AJ49" s="17">
        <v>3018.2238769999999</v>
      </c>
      <c r="AK49" s="17">
        <v>3018.7629390000002</v>
      </c>
      <c r="AL49" s="17">
        <v>3021.7680660000001</v>
      </c>
      <c r="AM49" s="17">
        <v>3024.9858399999998</v>
      </c>
      <c r="AN49" s="17">
        <v>3027.8833009999998</v>
      </c>
      <c r="AO49" s="17">
        <v>3029.7128910000001</v>
      </c>
      <c r="AP49" s="17">
        <v>3030.0656739999999</v>
      </c>
      <c r="AQ49" s="17">
        <v>3028.7836910000001</v>
      </c>
      <c r="AR49" s="17">
        <v>3025.8115229999999</v>
      </c>
      <c r="AS49" s="17">
        <v>3020.7260740000002</v>
      </c>
      <c r="AT49" s="17">
        <v>3013.1411130000001</v>
      </c>
      <c r="AU49" s="18">
        <v>3002.9733890000002</v>
      </c>
      <c r="AV49" s="11"/>
    </row>
    <row r="50" spans="1:48" x14ac:dyDescent="0.2">
      <c r="A50" s="41" t="s">
        <v>81</v>
      </c>
      <c r="B50" s="24"/>
      <c r="C50" s="11" t="s">
        <v>34</v>
      </c>
      <c r="D50" s="19">
        <v>1454.48999</v>
      </c>
      <c r="E50" s="19">
        <v>1486.7751459999999</v>
      </c>
      <c r="F50" s="19">
        <v>1470.5615230000001</v>
      </c>
      <c r="G50" s="19">
        <v>1503</v>
      </c>
      <c r="H50" s="19">
        <v>1540.83313</v>
      </c>
      <c r="I50" s="19">
        <v>1569.0214840000001</v>
      </c>
      <c r="J50" s="19">
        <v>1763.5279539999999</v>
      </c>
      <c r="K50" s="19">
        <v>1758.1173100000001</v>
      </c>
      <c r="L50" s="19">
        <v>1757.5817870000001</v>
      </c>
      <c r="M50" s="19">
        <v>1758.5189210000001</v>
      </c>
      <c r="N50" s="19">
        <v>1759.091187</v>
      </c>
      <c r="O50" s="19">
        <v>1761.736328</v>
      </c>
      <c r="P50" s="19">
        <v>1762.6297609999999</v>
      </c>
      <c r="Q50" s="19">
        <v>1761.078491</v>
      </c>
      <c r="R50" s="19">
        <v>1761.4628909999999</v>
      </c>
      <c r="S50" s="19">
        <v>1761.241943</v>
      </c>
      <c r="T50" s="19">
        <v>1759.931763</v>
      </c>
      <c r="U50" s="19">
        <v>1756.756836</v>
      </c>
      <c r="V50" s="19">
        <v>1752.7006839999999</v>
      </c>
      <c r="W50" s="19">
        <v>1748.338379</v>
      </c>
      <c r="X50" s="19">
        <v>1743.4479980000001</v>
      </c>
      <c r="Y50" s="19">
        <v>1737.9575199999999</v>
      </c>
      <c r="Z50" s="19">
        <v>1731.9470209999999</v>
      </c>
      <c r="AA50" s="19">
        <v>1725.394775</v>
      </c>
      <c r="AB50" s="19">
        <v>1719.6484379999999</v>
      </c>
      <c r="AC50" s="19">
        <v>1713.6798100000001</v>
      </c>
      <c r="AD50" s="19">
        <v>1707.4255370000001</v>
      </c>
      <c r="AE50" s="19">
        <v>1700.8206789999999</v>
      </c>
      <c r="AF50" s="19">
        <v>1693.8542480000001</v>
      </c>
      <c r="AG50" s="19">
        <v>1687.916138</v>
      </c>
      <c r="AH50" s="19">
        <v>1681.9224850000001</v>
      </c>
      <c r="AI50" s="19">
        <v>1675.748169</v>
      </c>
      <c r="AJ50" s="19">
        <v>1669.5126949999999</v>
      </c>
      <c r="AK50" s="19">
        <v>1663.2985839999999</v>
      </c>
      <c r="AL50" s="19">
        <v>1657.508057</v>
      </c>
      <c r="AM50" s="19">
        <v>1651.7707519999999</v>
      </c>
      <c r="AN50" s="19">
        <v>1645.965332</v>
      </c>
      <c r="AO50" s="19">
        <v>1639.9385990000001</v>
      </c>
      <c r="AP50" s="19">
        <v>1633.5816649999999</v>
      </c>
      <c r="AQ50" s="19">
        <v>1626.8422849999999</v>
      </c>
      <c r="AR50" s="19">
        <v>1619.878052</v>
      </c>
      <c r="AS50" s="19">
        <v>1612.651245</v>
      </c>
      <c r="AT50" s="19">
        <v>1605.152832</v>
      </c>
      <c r="AU50" s="20">
        <v>1597.4145510000001</v>
      </c>
      <c r="AV50" s="11"/>
    </row>
    <row r="51" spans="1:48" x14ac:dyDescent="0.2">
      <c r="A51" s="24"/>
      <c r="B51" s="24"/>
      <c r="C51" s="11" t="s">
        <v>35</v>
      </c>
      <c r="D51" s="19">
        <v>753.67956500000003</v>
      </c>
      <c r="E51" s="19">
        <v>749.60192900000004</v>
      </c>
      <c r="F51" s="19">
        <v>735.549622</v>
      </c>
      <c r="G51" s="19">
        <v>751.191956</v>
      </c>
      <c r="H51" s="19">
        <v>769.93170199999997</v>
      </c>
      <c r="I51" s="19">
        <v>780.31616199999996</v>
      </c>
      <c r="J51" s="19">
        <v>837.29351799999995</v>
      </c>
      <c r="K51" s="19">
        <v>841.01007100000004</v>
      </c>
      <c r="L51" s="19">
        <v>847.89892599999996</v>
      </c>
      <c r="M51" s="19">
        <v>855.138733</v>
      </c>
      <c r="N51" s="19">
        <v>862.67541500000004</v>
      </c>
      <c r="O51" s="19">
        <v>872.50347899999997</v>
      </c>
      <c r="P51" s="19">
        <v>882.62914999999998</v>
      </c>
      <c r="Q51" s="19">
        <v>889.26568599999996</v>
      </c>
      <c r="R51" s="19">
        <v>897.18957499999999</v>
      </c>
      <c r="S51" s="19">
        <v>905.15222200000005</v>
      </c>
      <c r="T51" s="19">
        <v>912.95696999999996</v>
      </c>
      <c r="U51" s="19">
        <v>918.535034</v>
      </c>
      <c r="V51" s="19">
        <v>924.07720900000004</v>
      </c>
      <c r="W51" s="19">
        <v>930.176514</v>
      </c>
      <c r="X51" s="19">
        <v>936.26696800000002</v>
      </c>
      <c r="Y51" s="19">
        <v>942.33459500000004</v>
      </c>
      <c r="Z51" s="19">
        <v>948.38891599999999</v>
      </c>
      <c r="AA51" s="19">
        <v>954.38177499999995</v>
      </c>
      <c r="AB51" s="19">
        <v>961.49688700000002</v>
      </c>
      <c r="AC51" s="19">
        <v>968.47436500000003</v>
      </c>
      <c r="AD51" s="19">
        <v>975.17248500000005</v>
      </c>
      <c r="AE51" s="19">
        <v>981.49823000000004</v>
      </c>
      <c r="AF51" s="19">
        <v>987.42474400000003</v>
      </c>
      <c r="AG51" s="19">
        <v>995.51495399999999</v>
      </c>
      <c r="AH51" s="19">
        <v>1003.511963</v>
      </c>
      <c r="AI51" s="19">
        <v>1011.2221070000001</v>
      </c>
      <c r="AJ51" s="19">
        <v>1018.742859</v>
      </c>
      <c r="AK51" s="19">
        <v>1026.137207</v>
      </c>
      <c r="AL51" s="19">
        <v>1032.5311280000001</v>
      </c>
      <c r="AM51" s="19">
        <v>1038.814331</v>
      </c>
      <c r="AN51" s="19">
        <v>1044.8741460000001</v>
      </c>
      <c r="AO51" s="19">
        <v>1050.5894780000001</v>
      </c>
      <c r="AP51" s="19">
        <v>1055.8748780000001</v>
      </c>
      <c r="AQ51" s="19">
        <v>1060.73999</v>
      </c>
      <c r="AR51" s="19">
        <v>1065.294678</v>
      </c>
      <c r="AS51" s="19">
        <v>1069.46228</v>
      </c>
      <c r="AT51" s="19">
        <v>1073.157471</v>
      </c>
      <c r="AU51" s="20">
        <v>1076.322388</v>
      </c>
      <c r="AV51" s="11"/>
    </row>
    <row r="52" spans="1:48" x14ac:dyDescent="0.2">
      <c r="A52" s="24"/>
      <c r="B52" s="24"/>
      <c r="C52" s="11" t="s">
        <v>36</v>
      </c>
      <c r="D52" s="19">
        <v>3825.2719729999999</v>
      </c>
      <c r="E52" s="19">
        <v>3903.954346</v>
      </c>
      <c r="F52" s="19">
        <v>3794.1877439999998</v>
      </c>
      <c r="G52" s="19">
        <v>3873.2189939999998</v>
      </c>
      <c r="H52" s="19">
        <v>3923.0410160000001</v>
      </c>
      <c r="I52" s="19">
        <v>3912.7775879999999</v>
      </c>
      <c r="J52" s="19">
        <v>4110.2373049999997</v>
      </c>
      <c r="K52" s="19">
        <v>4219.6787109999996</v>
      </c>
      <c r="L52" s="19">
        <v>4316.9643550000001</v>
      </c>
      <c r="M52" s="19">
        <v>4437.5263670000004</v>
      </c>
      <c r="N52" s="19">
        <v>4583.1806640000004</v>
      </c>
      <c r="O52" s="19">
        <v>4734.560547</v>
      </c>
      <c r="P52" s="19">
        <v>4866.5263670000004</v>
      </c>
      <c r="Q52" s="19">
        <v>4987.3378910000001</v>
      </c>
      <c r="R52" s="19">
        <v>5127.0888670000004</v>
      </c>
      <c r="S52" s="19">
        <v>5247.7827150000003</v>
      </c>
      <c r="T52" s="19">
        <v>5362.9765630000002</v>
      </c>
      <c r="U52" s="19">
        <v>5470.9516599999997</v>
      </c>
      <c r="V52" s="19">
        <v>5574.7148440000001</v>
      </c>
      <c r="W52" s="19">
        <v>5676.8286129999997</v>
      </c>
      <c r="X52" s="19">
        <v>5775.4013670000004</v>
      </c>
      <c r="Y52" s="19">
        <v>5871.830078</v>
      </c>
      <c r="Z52" s="19">
        <v>5965.9931640000004</v>
      </c>
      <c r="AA52" s="19">
        <v>6057.3388670000004</v>
      </c>
      <c r="AB52" s="19">
        <v>6123.751953</v>
      </c>
      <c r="AC52" s="19">
        <v>6183.9321289999998</v>
      </c>
      <c r="AD52" s="19">
        <v>6239.1137699999999</v>
      </c>
      <c r="AE52" s="19">
        <v>6289.8232420000004</v>
      </c>
      <c r="AF52" s="19">
        <v>6336.2329099999997</v>
      </c>
      <c r="AG52" s="19">
        <v>6381.0522460000002</v>
      </c>
      <c r="AH52" s="19">
        <v>6421.9960940000001</v>
      </c>
      <c r="AI52" s="19">
        <v>6460.0014650000003</v>
      </c>
      <c r="AJ52" s="19">
        <v>6496.3964839999999</v>
      </c>
      <c r="AK52" s="19">
        <v>6532.3432620000003</v>
      </c>
      <c r="AL52" s="19">
        <v>6570.5043949999999</v>
      </c>
      <c r="AM52" s="19">
        <v>6608.8120120000003</v>
      </c>
      <c r="AN52" s="19">
        <v>6646.4003910000001</v>
      </c>
      <c r="AO52" s="19">
        <v>6681.8862300000001</v>
      </c>
      <c r="AP52" s="19">
        <v>6714.53125</v>
      </c>
      <c r="AQ52" s="19">
        <v>6744.1762699999999</v>
      </c>
      <c r="AR52" s="19">
        <v>6770.3935549999997</v>
      </c>
      <c r="AS52" s="19">
        <v>6792.4384769999997</v>
      </c>
      <c r="AT52" s="19">
        <v>6809.6875</v>
      </c>
      <c r="AU52" s="20">
        <v>6822.0517579999996</v>
      </c>
      <c r="AV52" s="11"/>
    </row>
    <row r="53" spans="1:48" x14ac:dyDescent="0.2">
      <c r="A53" s="24"/>
      <c r="B53" s="24"/>
      <c r="C53" s="11" t="s">
        <v>37</v>
      </c>
      <c r="D53" s="19">
        <v>11096.960938</v>
      </c>
      <c r="E53" s="19">
        <v>11498.288086</v>
      </c>
      <c r="F53" s="19">
        <v>11322.837890999999</v>
      </c>
      <c r="G53" s="19">
        <v>11816.208984000001</v>
      </c>
      <c r="H53" s="19">
        <v>12257.748046999999</v>
      </c>
      <c r="I53" s="19">
        <v>12326.482421999999</v>
      </c>
      <c r="J53" s="19">
        <v>13245.330078000001</v>
      </c>
      <c r="K53" s="19">
        <v>13646.791992</v>
      </c>
      <c r="L53" s="19">
        <v>13982.085938</v>
      </c>
      <c r="M53" s="19">
        <v>14392.186523</v>
      </c>
      <c r="N53" s="19">
        <v>14913.036133</v>
      </c>
      <c r="O53" s="19">
        <v>15462.158203000001</v>
      </c>
      <c r="P53" s="19">
        <v>15960.105469</v>
      </c>
      <c r="Q53" s="19">
        <v>16446.65625</v>
      </c>
      <c r="R53" s="19">
        <v>16889.791015999999</v>
      </c>
      <c r="S53" s="19">
        <v>17286.666015999999</v>
      </c>
      <c r="T53" s="19">
        <v>17677.892577999999</v>
      </c>
      <c r="U53" s="19">
        <v>18097.783202999999</v>
      </c>
      <c r="V53" s="19">
        <v>18516.082031000002</v>
      </c>
      <c r="W53" s="19">
        <v>18923.582031000002</v>
      </c>
      <c r="X53" s="19">
        <v>19328.748047000001</v>
      </c>
      <c r="Y53" s="19">
        <v>19732.263672000001</v>
      </c>
      <c r="Z53" s="19">
        <v>20134.298827999999</v>
      </c>
      <c r="AA53" s="19">
        <v>20533.673827999999</v>
      </c>
      <c r="AB53" s="19">
        <v>20884.089843999998</v>
      </c>
      <c r="AC53" s="19">
        <v>21216.40625</v>
      </c>
      <c r="AD53" s="19">
        <v>21536.822265999999</v>
      </c>
      <c r="AE53" s="19">
        <v>21847.228515999999</v>
      </c>
      <c r="AF53" s="19">
        <v>22147.462890999999</v>
      </c>
      <c r="AG53" s="19">
        <v>22401.066406000002</v>
      </c>
      <c r="AH53" s="19">
        <v>22650.46875</v>
      </c>
      <c r="AI53" s="19">
        <v>22891.585938</v>
      </c>
      <c r="AJ53" s="19">
        <v>23127.730468999998</v>
      </c>
      <c r="AK53" s="19">
        <v>23361.824218999998</v>
      </c>
      <c r="AL53" s="19">
        <v>23612.941406000002</v>
      </c>
      <c r="AM53" s="19">
        <v>23863.287109000001</v>
      </c>
      <c r="AN53" s="19">
        <v>24109.984375</v>
      </c>
      <c r="AO53" s="19">
        <v>24350.037109000001</v>
      </c>
      <c r="AP53" s="19">
        <v>24581.597656000002</v>
      </c>
      <c r="AQ53" s="19">
        <v>24803.451172000001</v>
      </c>
      <c r="AR53" s="19">
        <v>25015.636718999998</v>
      </c>
      <c r="AS53" s="19">
        <v>25216.697265999999</v>
      </c>
      <c r="AT53" s="19">
        <v>25405.425781000002</v>
      </c>
      <c r="AU53" s="20">
        <v>25581.972656000002</v>
      </c>
      <c r="AV53" s="11"/>
    </row>
    <row r="54" spans="1:48" x14ac:dyDescent="0.2">
      <c r="A54" s="24"/>
      <c r="B54" s="24"/>
      <c r="C54" s="11" t="s">
        <v>38</v>
      </c>
      <c r="D54" s="19">
        <v>726.22997999999995</v>
      </c>
      <c r="E54" s="19">
        <v>762.83062700000005</v>
      </c>
      <c r="F54" s="19">
        <v>783.333618</v>
      </c>
      <c r="G54" s="19">
        <v>805.923767</v>
      </c>
      <c r="H54" s="19">
        <v>825.25921600000004</v>
      </c>
      <c r="I54" s="19">
        <v>882.83551</v>
      </c>
      <c r="J54" s="19">
        <v>924.20709199999999</v>
      </c>
      <c r="K54" s="19">
        <v>970.42858899999999</v>
      </c>
      <c r="L54" s="19">
        <v>1018.146118</v>
      </c>
      <c r="M54" s="19">
        <v>1066.2608640000001</v>
      </c>
      <c r="N54" s="19">
        <v>1113.64563</v>
      </c>
      <c r="O54" s="19">
        <v>1156.037476</v>
      </c>
      <c r="P54" s="19">
        <v>1194.4758300000001</v>
      </c>
      <c r="Q54" s="19">
        <v>1232.6679690000001</v>
      </c>
      <c r="R54" s="19">
        <v>1273.4267580000001</v>
      </c>
      <c r="S54" s="19">
        <v>1312.889404</v>
      </c>
      <c r="T54" s="19">
        <v>1351.549072</v>
      </c>
      <c r="U54" s="19">
        <v>1389.539307</v>
      </c>
      <c r="V54" s="19">
        <v>1426.6842039999999</v>
      </c>
      <c r="W54" s="19">
        <v>1463.5966800000001</v>
      </c>
      <c r="X54" s="19">
        <v>1499.868164</v>
      </c>
      <c r="Y54" s="19">
        <v>1535.515991</v>
      </c>
      <c r="Z54" s="19">
        <v>1570.463379</v>
      </c>
      <c r="AA54" s="19">
        <v>1604.5876459999999</v>
      </c>
      <c r="AB54" s="19">
        <v>1639.0792240000001</v>
      </c>
      <c r="AC54" s="19">
        <v>1672.922607</v>
      </c>
      <c r="AD54" s="19">
        <v>1705.9959719999999</v>
      </c>
      <c r="AE54" s="19">
        <v>1738.2586670000001</v>
      </c>
      <c r="AF54" s="19">
        <v>1769.651611</v>
      </c>
      <c r="AG54" s="19">
        <v>1801.2973629999999</v>
      </c>
      <c r="AH54" s="19">
        <v>1830.4681399999999</v>
      </c>
      <c r="AI54" s="19">
        <v>1858.5894780000001</v>
      </c>
      <c r="AJ54" s="19">
        <v>1885.9544679999999</v>
      </c>
      <c r="AK54" s="19">
        <v>1912.7349850000001</v>
      </c>
      <c r="AL54" s="19">
        <v>1939.104736</v>
      </c>
      <c r="AM54" s="19">
        <v>1965.0413820000001</v>
      </c>
      <c r="AN54" s="19">
        <v>1990.340942</v>
      </c>
      <c r="AO54" s="19">
        <v>2014.638672</v>
      </c>
      <c r="AP54" s="19">
        <v>2037.7619629999999</v>
      </c>
      <c r="AQ54" s="19">
        <v>2060.053711</v>
      </c>
      <c r="AR54" s="19">
        <v>2081.8393550000001</v>
      </c>
      <c r="AS54" s="19">
        <v>2102.7094729999999</v>
      </c>
      <c r="AT54" s="19">
        <v>2122.0554200000001</v>
      </c>
      <c r="AU54" s="20">
        <v>2139.2785640000002</v>
      </c>
      <c r="AV54" s="11"/>
    </row>
    <row r="55" spans="1:48" x14ac:dyDescent="0.2">
      <c r="A55" s="24"/>
      <c r="B55" s="24"/>
      <c r="C55" s="11" t="s">
        <v>39</v>
      </c>
      <c r="D55" s="19">
        <v>260.60730000000001</v>
      </c>
      <c r="E55" s="19">
        <v>273.60162400000002</v>
      </c>
      <c r="F55" s="19">
        <v>276.15154999999999</v>
      </c>
      <c r="G55" s="19">
        <v>288.50707999999997</v>
      </c>
      <c r="H55" s="19">
        <v>301.39968900000002</v>
      </c>
      <c r="I55" s="19">
        <v>308.339111</v>
      </c>
      <c r="J55" s="19">
        <v>317.03619400000002</v>
      </c>
      <c r="K55" s="19">
        <v>326.92605600000002</v>
      </c>
      <c r="L55" s="19">
        <v>337.69430499999999</v>
      </c>
      <c r="M55" s="19">
        <v>349.44656400000002</v>
      </c>
      <c r="N55" s="19">
        <v>362.09979199999998</v>
      </c>
      <c r="O55" s="19">
        <v>375.405731</v>
      </c>
      <c r="P55" s="19">
        <v>388.17443800000001</v>
      </c>
      <c r="Q55" s="19">
        <v>400.15737899999999</v>
      </c>
      <c r="R55" s="19">
        <v>413.00476099999997</v>
      </c>
      <c r="S55" s="19">
        <v>424.94601399999999</v>
      </c>
      <c r="T55" s="19">
        <v>436.40637199999998</v>
      </c>
      <c r="U55" s="19">
        <v>447.645599</v>
      </c>
      <c r="V55" s="19">
        <v>458.61190800000003</v>
      </c>
      <c r="W55" s="19">
        <v>469.43695100000002</v>
      </c>
      <c r="X55" s="19">
        <v>480.07959</v>
      </c>
      <c r="Y55" s="19">
        <v>490.59680200000003</v>
      </c>
      <c r="Z55" s="19">
        <v>500.96676600000001</v>
      </c>
      <c r="AA55" s="19">
        <v>511.13604700000002</v>
      </c>
      <c r="AB55" s="19">
        <v>520.56677200000001</v>
      </c>
      <c r="AC55" s="19">
        <v>529.71655299999998</v>
      </c>
      <c r="AD55" s="19">
        <v>538.56378199999995</v>
      </c>
      <c r="AE55" s="19">
        <v>547.08605999999997</v>
      </c>
      <c r="AF55" s="19">
        <v>555.26361099999997</v>
      </c>
      <c r="AG55" s="19">
        <v>563.66149900000005</v>
      </c>
      <c r="AH55" s="19">
        <v>571.56085199999995</v>
      </c>
      <c r="AI55" s="19">
        <v>579.216858</v>
      </c>
      <c r="AJ55" s="19">
        <v>586.74206500000003</v>
      </c>
      <c r="AK55" s="19">
        <v>594.22534199999996</v>
      </c>
      <c r="AL55" s="19">
        <v>601.96014400000001</v>
      </c>
      <c r="AM55" s="19">
        <v>609.71368399999994</v>
      </c>
      <c r="AN55" s="19">
        <v>617.41027799999995</v>
      </c>
      <c r="AO55" s="19">
        <v>624.89904799999999</v>
      </c>
      <c r="AP55" s="19">
        <v>632.06805399999996</v>
      </c>
      <c r="AQ55" s="19">
        <v>638.93432600000006</v>
      </c>
      <c r="AR55" s="19">
        <v>645.46832300000005</v>
      </c>
      <c r="AS55" s="19">
        <v>651.58837900000003</v>
      </c>
      <c r="AT55" s="19">
        <v>657.222534</v>
      </c>
      <c r="AU55" s="20">
        <v>662.34045400000002</v>
      </c>
      <c r="AV55" s="11"/>
    </row>
    <row r="56" spans="1:48" x14ac:dyDescent="0.2">
      <c r="A56" s="24"/>
      <c r="B56" s="24"/>
      <c r="C56" s="11" t="s">
        <v>40</v>
      </c>
      <c r="D56" s="19">
        <v>2579.4545899999998</v>
      </c>
      <c r="E56" s="19">
        <v>2725.404297</v>
      </c>
      <c r="F56" s="19">
        <v>2711.9353030000002</v>
      </c>
      <c r="G56" s="19">
        <v>2817.4721679999998</v>
      </c>
      <c r="H56" s="19">
        <v>2913.431885</v>
      </c>
      <c r="I56" s="19">
        <v>2985.8566890000002</v>
      </c>
      <c r="J56" s="19">
        <v>3069.705078</v>
      </c>
      <c r="K56" s="19">
        <v>3161.4328609999998</v>
      </c>
      <c r="L56" s="19">
        <v>3256.3935550000001</v>
      </c>
      <c r="M56" s="19">
        <v>3358.9868160000001</v>
      </c>
      <c r="N56" s="19">
        <v>3468.6916500000002</v>
      </c>
      <c r="O56" s="19">
        <v>3584.029297</v>
      </c>
      <c r="P56" s="19">
        <v>3695.2482909999999</v>
      </c>
      <c r="Q56" s="19">
        <v>3803.1616210000002</v>
      </c>
      <c r="R56" s="19">
        <v>3919.3342290000001</v>
      </c>
      <c r="S56" s="19">
        <v>4031.156982</v>
      </c>
      <c r="T56" s="19">
        <v>4141.3066410000001</v>
      </c>
      <c r="U56" s="19">
        <v>4251.2299800000001</v>
      </c>
      <c r="V56" s="19">
        <v>4359.8959960000002</v>
      </c>
      <c r="W56" s="19">
        <v>4469.841797</v>
      </c>
      <c r="X56" s="19">
        <v>4579.3608400000003</v>
      </c>
      <c r="Y56" s="19">
        <v>4688.7065430000002</v>
      </c>
      <c r="Z56" s="19">
        <v>4797.9194340000004</v>
      </c>
      <c r="AA56" s="19">
        <v>4906.5976559999999</v>
      </c>
      <c r="AB56" s="19">
        <v>5010.763672</v>
      </c>
      <c r="AC56" s="19">
        <v>5113.5756840000004</v>
      </c>
      <c r="AD56" s="19">
        <v>5215.1621089999999</v>
      </c>
      <c r="AE56" s="19">
        <v>5315.3876950000003</v>
      </c>
      <c r="AF56" s="19">
        <v>5414.1206050000001</v>
      </c>
      <c r="AG56" s="19">
        <v>5517.3349609999996</v>
      </c>
      <c r="AH56" s="19">
        <v>5619.3520509999998</v>
      </c>
      <c r="AI56" s="19">
        <v>5720.4443359999996</v>
      </c>
      <c r="AJ56" s="19">
        <v>5821.1723629999997</v>
      </c>
      <c r="AK56" s="19">
        <v>5921.9814450000003</v>
      </c>
      <c r="AL56" s="19">
        <v>6023.798828</v>
      </c>
      <c r="AM56" s="19">
        <v>6125.8193359999996</v>
      </c>
      <c r="AN56" s="19">
        <v>6227.4414059999999</v>
      </c>
      <c r="AO56" s="19">
        <v>6327.7534180000002</v>
      </c>
      <c r="AP56" s="19">
        <v>6426.1469729999999</v>
      </c>
      <c r="AQ56" s="19">
        <v>6522.6616210000002</v>
      </c>
      <c r="AR56" s="19">
        <v>6617.3286129999997</v>
      </c>
      <c r="AS56" s="19">
        <v>6709.7329099999997</v>
      </c>
      <c r="AT56" s="19">
        <v>6799.5458980000003</v>
      </c>
      <c r="AU56" s="20">
        <v>6886.7026370000003</v>
      </c>
      <c r="AV56" s="11"/>
    </row>
    <row r="57" spans="1:48" x14ac:dyDescent="0.2">
      <c r="A57" s="24"/>
      <c r="B57" s="24"/>
      <c r="C57" s="11" t="s">
        <v>41</v>
      </c>
      <c r="D57" s="19">
        <v>99.006202999999999</v>
      </c>
      <c r="E57" s="19">
        <v>123.38454400000001</v>
      </c>
      <c r="F57" s="19">
        <v>155.46104399999999</v>
      </c>
      <c r="G57" s="19">
        <v>195.993393</v>
      </c>
      <c r="H57" s="19">
        <v>249.03544600000001</v>
      </c>
      <c r="I57" s="19">
        <v>234.15026900000001</v>
      </c>
      <c r="J57" s="19">
        <v>223.991074</v>
      </c>
      <c r="K57" s="19">
        <v>212.60797099999999</v>
      </c>
      <c r="L57" s="19">
        <v>201.31521599999999</v>
      </c>
      <c r="M57" s="19">
        <v>190.58100899999999</v>
      </c>
      <c r="N57" s="19">
        <v>180.457382</v>
      </c>
      <c r="O57" s="19">
        <v>177.69267300000001</v>
      </c>
      <c r="P57" s="19">
        <v>180.97744800000001</v>
      </c>
      <c r="Q57" s="19">
        <v>184.17176799999999</v>
      </c>
      <c r="R57" s="19">
        <v>187.59324599999999</v>
      </c>
      <c r="S57" s="19">
        <v>191.20455899999999</v>
      </c>
      <c r="T57" s="19">
        <v>194.62704500000001</v>
      </c>
      <c r="U57" s="19">
        <v>197.813492</v>
      </c>
      <c r="V57" s="19">
        <v>200.80602999999999</v>
      </c>
      <c r="W57" s="19">
        <v>203.76750200000001</v>
      </c>
      <c r="X57" s="19">
        <v>206.57131999999999</v>
      </c>
      <c r="Y57" s="19">
        <v>209.23230000000001</v>
      </c>
      <c r="Z57" s="19">
        <v>211.73242200000001</v>
      </c>
      <c r="AA57" s="19">
        <v>214.07183800000001</v>
      </c>
      <c r="AB57" s="19">
        <v>215.84716800000001</v>
      </c>
      <c r="AC57" s="19">
        <v>217.367615</v>
      </c>
      <c r="AD57" s="19">
        <v>218.70309399999999</v>
      </c>
      <c r="AE57" s="19">
        <v>219.84170499999999</v>
      </c>
      <c r="AF57" s="19">
        <v>220.781036</v>
      </c>
      <c r="AG57" s="19">
        <v>222.13118</v>
      </c>
      <c r="AH57" s="19">
        <v>224.797729</v>
      </c>
      <c r="AI57" s="19">
        <v>227.326706</v>
      </c>
      <c r="AJ57" s="19">
        <v>229.77032500000001</v>
      </c>
      <c r="AK57" s="19">
        <v>232.160629</v>
      </c>
      <c r="AL57" s="19">
        <v>234.591095</v>
      </c>
      <c r="AM57" s="19">
        <v>237.01466400000001</v>
      </c>
      <c r="AN57" s="19">
        <v>239.406937</v>
      </c>
      <c r="AO57" s="19">
        <v>241.69863900000001</v>
      </c>
      <c r="AP57" s="19">
        <v>243.86111500000001</v>
      </c>
      <c r="AQ57" s="19">
        <v>245.91890000000001</v>
      </c>
      <c r="AR57" s="19">
        <v>247.907501</v>
      </c>
      <c r="AS57" s="19">
        <v>249.76808199999999</v>
      </c>
      <c r="AT57" s="19">
        <v>251.41992200000001</v>
      </c>
      <c r="AU57" s="20">
        <v>252.78919999999999</v>
      </c>
      <c r="AV57" s="11"/>
    </row>
    <row r="58" spans="1:48" x14ac:dyDescent="0.2">
      <c r="A58" s="24"/>
      <c r="B58" s="24"/>
      <c r="C58" s="11" t="s">
        <v>42</v>
      </c>
      <c r="D58" s="19">
        <v>2269.2619629999999</v>
      </c>
      <c r="E58" s="19">
        <v>2408.8671880000002</v>
      </c>
      <c r="F58" s="19">
        <v>2462.3010250000002</v>
      </c>
      <c r="G58" s="19">
        <v>2595.585693</v>
      </c>
      <c r="H58" s="19">
        <v>2718.5073240000002</v>
      </c>
      <c r="I58" s="19">
        <v>2820.0578609999998</v>
      </c>
      <c r="J58" s="19">
        <v>2980.310547</v>
      </c>
      <c r="K58" s="19">
        <v>3120.2607419999999</v>
      </c>
      <c r="L58" s="19">
        <v>3263.744385</v>
      </c>
      <c r="M58" s="19">
        <v>3417.9140630000002</v>
      </c>
      <c r="N58" s="19">
        <v>3586.1735840000001</v>
      </c>
      <c r="O58" s="19">
        <v>3760.2177729999999</v>
      </c>
      <c r="P58" s="19">
        <v>3915.8903810000002</v>
      </c>
      <c r="Q58" s="19">
        <v>4063.330078</v>
      </c>
      <c r="R58" s="19">
        <v>4238.9370120000003</v>
      </c>
      <c r="S58" s="19">
        <v>4408.6171880000002</v>
      </c>
      <c r="T58" s="19">
        <v>4577.9404299999997</v>
      </c>
      <c r="U58" s="19">
        <v>4747.3754879999997</v>
      </c>
      <c r="V58" s="19">
        <v>4916.4951170000004</v>
      </c>
      <c r="W58" s="19">
        <v>5084.4458009999998</v>
      </c>
      <c r="X58" s="19">
        <v>5251.7631840000004</v>
      </c>
      <c r="Y58" s="19">
        <v>5418.8100590000004</v>
      </c>
      <c r="Z58" s="19">
        <v>5585.0815430000002</v>
      </c>
      <c r="AA58" s="19">
        <v>5749.9267579999996</v>
      </c>
      <c r="AB58" s="19">
        <v>5893.2797849999997</v>
      </c>
      <c r="AC58" s="19">
        <v>6032.8632809999999</v>
      </c>
      <c r="AD58" s="19">
        <v>6169.0678710000002</v>
      </c>
      <c r="AE58" s="19">
        <v>6302.1381840000004</v>
      </c>
      <c r="AF58" s="19">
        <v>6432.2045900000003</v>
      </c>
      <c r="AG58" s="19">
        <v>6557.6020509999998</v>
      </c>
      <c r="AH58" s="19">
        <v>6679.4365230000003</v>
      </c>
      <c r="AI58" s="19">
        <v>6799.4492190000001</v>
      </c>
      <c r="AJ58" s="19">
        <v>6919.0502930000002</v>
      </c>
      <c r="AK58" s="19">
        <v>7039.3413090000004</v>
      </c>
      <c r="AL58" s="19">
        <v>7161.3872069999998</v>
      </c>
      <c r="AM58" s="19">
        <v>7284.6000979999999</v>
      </c>
      <c r="AN58" s="19">
        <v>7407.7783200000003</v>
      </c>
      <c r="AO58" s="19">
        <v>7529.0595700000003</v>
      </c>
      <c r="AP58" s="19">
        <v>7647.1826170000004</v>
      </c>
      <c r="AQ58" s="19">
        <v>7761.9057620000003</v>
      </c>
      <c r="AR58" s="19">
        <v>7873.3071289999998</v>
      </c>
      <c r="AS58" s="19">
        <v>7980.3066410000001</v>
      </c>
      <c r="AT58" s="19">
        <v>8081.8364259999998</v>
      </c>
      <c r="AU58" s="20">
        <v>8177.3710940000001</v>
      </c>
      <c r="AV58" s="11"/>
    </row>
    <row r="59" spans="1:48" x14ac:dyDescent="0.2">
      <c r="A59" s="24"/>
      <c r="B59" s="24"/>
      <c r="C59" s="11" t="s">
        <v>43</v>
      </c>
      <c r="D59" s="19">
        <v>564.75018299999999</v>
      </c>
      <c r="E59" s="19">
        <v>592.72766100000001</v>
      </c>
      <c r="F59" s="19">
        <v>583.29083300000002</v>
      </c>
      <c r="G59" s="19">
        <v>607.76635699999997</v>
      </c>
      <c r="H59" s="19">
        <v>625.35553000000004</v>
      </c>
      <c r="I59" s="19">
        <v>639.85467500000004</v>
      </c>
      <c r="J59" s="19">
        <v>673.71307400000001</v>
      </c>
      <c r="K59" s="19">
        <v>700.30011000000002</v>
      </c>
      <c r="L59" s="19">
        <v>726.77410899999995</v>
      </c>
      <c r="M59" s="19">
        <v>756.13476600000001</v>
      </c>
      <c r="N59" s="19">
        <v>789.15563999999995</v>
      </c>
      <c r="O59" s="19">
        <v>823.42553699999996</v>
      </c>
      <c r="P59" s="19">
        <v>855.18994099999998</v>
      </c>
      <c r="Q59" s="19">
        <v>885.46093800000006</v>
      </c>
      <c r="R59" s="19">
        <v>922.39392099999998</v>
      </c>
      <c r="S59" s="19">
        <v>956.86883499999999</v>
      </c>
      <c r="T59" s="19">
        <v>990.89312700000005</v>
      </c>
      <c r="U59" s="19">
        <v>1024.9731449999999</v>
      </c>
      <c r="V59" s="19">
        <v>1058.900879</v>
      </c>
      <c r="W59" s="19">
        <v>1093.1102289999999</v>
      </c>
      <c r="X59" s="19">
        <v>1127.201294</v>
      </c>
      <c r="Y59" s="19">
        <v>1161.3937989999999</v>
      </c>
      <c r="Z59" s="19">
        <v>1195.6091309999999</v>
      </c>
      <c r="AA59" s="19">
        <v>1229.6770019999999</v>
      </c>
      <c r="AB59" s="19">
        <v>1258.5303960000001</v>
      </c>
      <c r="AC59" s="19">
        <v>1286.593384</v>
      </c>
      <c r="AD59" s="19">
        <v>1313.983154</v>
      </c>
      <c r="AE59" s="19">
        <v>1340.7172849999999</v>
      </c>
      <c r="AF59" s="19">
        <v>1366.777832</v>
      </c>
      <c r="AG59" s="19">
        <v>1394.4854740000001</v>
      </c>
      <c r="AH59" s="19">
        <v>1421.765991</v>
      </c>
      <c r="AI59" s="19">
        <v>1448.786499</v>
      </c>
      <c r="AJ59" s="19">
        <v>1475.7642820000001</v>
      </c>
      <c r="AK59" s="19">
        <v>1502.8989260000001</v>
      </c>
      <c r="AL59" s="19">
        <v>1531.209351</v>
      </c>
      <c r="AM59" s="19">
        <v>1559.8133539999999</v>
      </c>
      <c r="AN59" s="19">
        <v>1588.5233149999999</v>
      </c>
      <c r="AO59" s="19">
        <v>1616.989624</v>
      </c>
      <c r="AP59" s="19">
        <v>1644.9844969999999</v>
      </c>
      <c r="AQ59" s="19">
        <v>1672.4068600000001</v>
      </c>
      <c r="AR59" s="19">
        <v>1699.0839840000001</v>
      </c>
      <c r="AS59" s="19">
        <v>1724.8900149999999</v>
      </c>
      <c r="AT59" s="19">
        <v>1749.7910159999999</v>
      </c>
      <c r="AU59" s="20">
        <v>1773.8937989999999</v>
      </c>
      <c r="AV59" s="11"/>
    </row>
    <row r="60" spans="1:48" x14ac:dyDescent="0.2">
      <c r="A60" s="24"/>
      <c r="B60" s="24"/>
      <c r="C60" s="11" t="s">
        <v>44</v>
      </c>
      <c r="D60" s="19">
        <v>2059.171143</v>
      </c>
      <c r="E60" s="19">
        <v>2148.601807</v>
      </c>
      <c r="F60" s="19">
        <v>2080.4360350000002</v>
      </c>
      <c r="G60" s="19">
        <v>2132.7629390000002</v>
      </c>
      <c r="H60" s="19">
        <v>2163.819336</v>
      </c>
      <c r="I60" s="19">
        <v>2168.9448240000002</v>
      </c>
      <c r="J60" s="19">
        <v>2198.8559570000002</v>
      </c>
      <c r="K60" s="19">
        <v>2226.849365</v>
      </c>
      <c r="L60" s="19">
        <v>2258.1359859999998</v>
      </c>
      <c r="M60" s="19">
        <v>2293.9633789999998</v>
      </c>
      <c r="N60" s="19">
        <v>2331.5024410000001</v>
      </c>
      <c r="O60" s="19">
        <v>2371.663818</v>
      </c>
      <c r="P60" s="19">
        <v>2408.1420899999998</v>
      </c>
      <c r="Q60" s="19">
        <v>2441.3315429999998</v>
      </c>
      <c r="R60" s="19">
        <v>2477.0334469999998</v>
      </c>
      <c r="S60" s="19">
        <v>2510.389404</v>
      </c>
      <c r="T60" s="19">
        <v>2542.2138669999999</v>
      </c>
      <c r="U60" s="19">
        <v>2572.90625</v>
      </c>
      <c r="V60" s="19">
        <v>2602.5585940000001</v>
      </c>
      <c r="W60" s="19">
        <v>2632.3237300000001</v>
      </c>
      <c r="X60" s="19">
        <v>2661.2238769999999</v>
      </c>
      <c r="Y60" s="19">
        <v>2689.2951659999999</v>
      </c>
      <c r="Z60" s="19">
        <v>2716.5974120000001</v>
      </c>
      <c r="AA60" s="19">
        <v>2743.0336910000001</v>
      </c>
      <c r="AB60" s="19">
        <v>2769.8896479999999</v>
      </c>
      <c r="AC60" s="19">
        <v>2795.5749510000001</v>
      </c>
      <c r="AD60" s="19">
        <v>2820.1479490000002</v>
      </c>
      <c r="AE60" s="19">
        <v>2843.5014649999998</v>
      </c>
      <c r="AF60" s="19">
        <v>2865.5275879999999</v>
      </c>
      <c r="AG60" s="19">
        <v>2887.9921880000002</v>
      </c>
      <c r="AH60" s="19">
        <v>2909.351318</v>
      </c>
      <c r="AI60" s="19">
        <v>2929.4575199999999</v>
      </c>
      <c r="AJ60" s="19">
        <v>2948.4291990000002</v>
      </c>
      <c r="AK60" s="19">
        <v>2966.3723140000002</v>
      </c>
      <c r="AL60" s="19">
        <v>2983.663818</v>
      </c>
      <c r="AM60" s="19">
        <v>2999.9477539999998</v>
      </c>
      <c r="AN60" s="19">
        <v>3015.076172</v>
      </c>
      <c r="AO60" s="19">
        <v>3028.7927249999998</v>
      </c>
      <c r="AP60" s="19">
        <v>3040.9333499999998</v>
      </c>
      <c r="AQ60" s="19">
        <v>3051.4916990000002</v>
      </c>
      <c r="AR60" s="19">
        <v>3060.5427249999998</v>
      </c>
      <c r="AS60" s="19">
        <v>3068.1042480000001</v>
      </c>
      <c r="AT60" s="19">
        <v>3074.2612300000001</v>
      </c>
      <c r="AU60" s="20">
        <v>3079.1696780000002</v>
      </c>
      <c r="AV60" s="11"/>
    </row>
    <row r="61" spans="1:48" x14ac:dyDescent="0.2">
      <c r="A61" s="24"/>
      <c r="B61" s="24"/>
      <c r="C61" s="11" t="s">
        <v>45</v>
      </c>
      <c r="D61" s="19">
        <v>284.346069</v>
      </c>
      <c r="E61" s="19">
        <v>301.92141700000002</v>
      </c>
      <c r="F61" s="19">
        <v>297.85162400000002</v>
      </c>
      <c r="G61" s="19">
        <v>309.89480600000002</v>
      </c>
      <c r="H61" s="19">
        <v>320.63256799999999</v>
      </c>
      <c r="I61" s="19">
        <v>325.36615</v>
      </c>
      <c r="J61" s="19">
        <v>333.160797</v>
      </c>
      <c r="K61" s="19">
        <v>340.768372</v>
      </c>
      <c r="L61" s="19">
        <v>349.12271099999998</v>
      </c>
      <c r="M61" s="19">
        <v>358.089966</v>
      </c>
      <c r="N61" s="19">
        <v>367.37988300000001</v>
      </c>
      <c r="O61" s="19">
        <v>377.39389</v>
      </c>
      <c r="P61" s="19">
        <v>387.23818999999997</v>
      </c>
      <c r="Q61" s="19">
        <v>396.46951300000001</v>
      </c>
      <c r="R61" s="19">
        <v>405.40701300000001</v>
      </c>
      <c r="S61" s="19">
        <v>413.89822400000003</v>
      </c>
      <c r="T61" s="19">
        <v>422.045593</v>
      </c>
      <c r="U61" s="19">
        <v>429.91052200000001</v>
      </c>
      <c r="V61" s="19">
        <v>437.54724099999999</v>
      </c>
      <c r="W61" s="19">
        <v>445.148865</v>
      </c>
      <c r="X61" s="19">
        <v>452.56457499999999</v>
      </c>
      <c r="Y61" s="19">
        <v>459.78698700000001</v>
      </c>
      <c r="Z61" s="19">
        <v>466.80371100000002</v>
      </c>
      <c r="AA61" s="19">
        <v>473.589203</v>
      </c>
      <c r="AB61" s="19">
        <v>480.264771</v>
      </c>
      <c r="AC61" s="19">
        <v>486.68743899999998</v>
      </c>
      <c r="AD61" s="19">
        <v>492.86144999999999</v>
      </c>
      <c r="AE61" s="19">
        <v>498.78085299999998</v>
      </c>
      <c r="AF61" s="19">
        <v>504.44714399999998</v>
      </c>
      <c r="AG61" s="19">
        <v>510.25943000000001</v>
      </c>
      <c r="AH61" s="19">
        <v>515.92443800000001</v>
      </c>
      <c r="AI61" s="19">
        <v>521.41143799999998</v>
      </c>
      <c r="AJ61" s="19">
        <v>526.78033400000004</v>
      </c>
      <c r="AK61" s="19">
        <v>532.07763699999998</v>
      </c>
      <c r="AL61" s="19">
        <v>537.35778800000003</v>
      </c>
      <c r="AM61" s="19">
        <v>542.58868399999994</v>
      </c>
      <c r="AN61" s="19">
        <v>547.72167999999999</v>
      </c>
      <c r="AO61" s="19">
        <v>552.68188499999997</v>
      </c>
      <c r="AP61" s="19">
        <v>557.41436799999997</v>
      </c>
      <c r="AQ61" s="19">
        <v>561.93090800000004</v>
      </c>
      <c r="AR61" s="19">
        <v>566.22839399999998</v>
      </c>
      <c r="AS61" s="19">
        <v>570.27783199999999</v>
      </c>
      <c r="AT61" s="19">
        <v>574.06188999999995</v>
      </c>
      <c r="AU61" s="20">
        <v>577.58612100000005</v>
      </c>
      <c r="AV61" s="11"/>
    </row>
    <row r="62" spans="1:48" x14ac:dyDescent="0.2">
      <c r="A62" s="24"/>
      <c r="B62" s="24"/>
      <c r="C62" s="11" t="s">
        <v>46</v>
      </c>
      <c r="D62" s="19">
        <v>625.63201900000001</v>
      </c>
      <c r="E62" s="19">
        <v>648.11334199999999</v>
      </c>
      <c r="F62" s="19">
        <v>619.48821999999996</v>
      </c>
      <c r="G62" s="19">
        <v>636.46099900000002</v>
      </c>
      <c r="H62" s="19">
        <v>642.72271699999999</v>
      </c>
      <c r="I62" s="19">
        <v>644.72021500000005</v>
      </c>
      <c r="J62" s="19">
        <v>652.95446800000002</v>
      </c>
      <c r="K62" s="19">
        <v>661.48480199999995</v>
      </c>
      <c r="L62" s="19">
        <v>671.18121299999996</v>
      </c>
      <c r="M62" s="19">
        <v>681.969604</v>
      </c>
      <c r="N62" s="19">
        <v>693.13909899999999</v>
      </c>
      <c r="O62" s="19">
        <v>704.56622300000004</v>
      </c>
      <c r="P62" s="19">
        <v>715.105774</v>
      </c>
      <c r="Q62" s="19">
        <v>724.65252699999996</v>
      </c>
      <c r="R62" s="19">
        <v>733.57165499999996</v>
      </c>
      <c r="S62" s="19">
        <v>741.87622099999999</v>
      </c>
      <c r="T62" s="19">
        <v>749.71392800000001</v>
      </c>
      <c r="U62" s="19">
        <v>757.28558299999997</v>
      </c>
      <c r="V62" s="19">
        <v>764.63281300000006</v>
      </c>
      <c r="W62" s="19">
        <v>772.12261999999998</v>
      </c>
      <c r="X62" s="19">
        <v>779.48321499999997</v>
      </c>
      <c r="Y62" s="19">
        <v>786.75280799999996</v>
      </c>
      <c r="Z62" s="19">
        <v>793.98181199999999</v>
      </c>
      <c r="AA62" s="19">
        <v>801.16229199999998</v>
      </c>
      <c r="AB62" s="19">
        <v>808.56897000000004</v>
      </c>
      <c r="AC62" s="19">
        <v>815.91009499999996</v>
      </c>
      <c r="AD62" s="19">
        <v>823.19543499999997</v>
      </c>
      <c r="AE62" s="19">
        <v>830.39013699999998</v>
      </c>
      <c r="AF62" s="19">
        <v>837.47045900000001</v>
      </c>
      <c r="AG62" s="19">
        <v>845.14654499999995</v>
      </c>
      <c r="AH62" s="19">
        <v>852.75335700000005</v>
      </c>
      <c r="AI62" s="19">
        <v>860.276611</v>
      </c>
      <c r="AJ62" s="19">
        <v>867.72814900000003</v>
      </c>
      <c r="AK62" s="19">
        <v>875.12042199999996</v>
      </c>
      <c r="AL62" s="19">
        <v>882.492615</v>
      </c>
      <c r="AM62" s="19">
        <v>889.78015100000005</v>
      </c>
      <c r="AN62" s="19">
        <v>896.93164100000001</v>
      </c>
      <c r="AO62" s="19">
        <v>903.88439900000003</v>
      </c>
      <c r="AP62" s="19">
        <v>910.590149</v>
      </c>
      <c r="AQ62" s="19">
        <v>917.06201199999998</v>
      </c>
      <c r="AR62" s="19">
        <v>923.27777100000003</v>
      </c>
      <c r="AS62" s="19">
        <v>929.24859600000002</v>
      </c>
      <c r="AT62" s="19">
        <v>935.01769999999999</v>
      </c>
      <c r="AU62" s="20">
        <v>940.64367700000003</v>
      </c>
      <c r="AV62" s="11"/>
    </row>
    <row r="63" spans="1:48" x14ac:dyDescent="0.2">
      <c r="A63" s="24"/>
      <c r="B63" s="24"/>
      <c r="C63" s="11" t="s">
        <v>47</v>
      </c>
      <c r="D63" s="19">
        <v>2766.1557619999999</v>
      </c>
      <c r="E63" s="19">
        <v>2893.1188959999999</v>
      </c>
      <c r="F63" s="19">
        <v>2936.7817380000001</v>
      </c>
      <c r="G63" s="19">
        <v>3080.5161130000001</v>
      </c>
      <c r="H63" s="19">
        <v>3216.0541990000002</v>
      </c>
      <c r="I63" s="19">
        <v>3293.1279300000001</v>
      </c>
      <c r="J63" s="19">
        <v>3458.4101559999999</v>
      </c>
      <c r="K63" s="19">
        <v>3539.4853520000001</v>
      </c>
      <c r="L63" s="19">
        <v>3627.461914</v>
      </c>
      <c r="M63" s="19">
        <v>3716.8156739999999</v>
      </c>
      <c r="N63" s="19">
        <v>3807.607422</v>
      </c>
      <c r="O63" s="19">
        <v>3903.9853520000001</v>
      </c>
      <c r="P63" s="19">
        <v>3994.976807</v>
      </c>
      <c r="Q63" s="19">
        <v>4079.2143550000001</v>
      </c>
      <c r="R63" s="19">
        <v>4161.96875</v>
      </c>
      <c r="S63" s="19">
        <v>4240.9477539999998</v>
      </c>
      <c r="T63" s="19">
        <v>4316.9746089999999</v>
      </c>
      <c r="U63" s="19">
        <v>4390.576172</v>
      </c>
      <c r="V63" s="19">
        <v>4462.1176759999998</v>
      </c>
      <c r="W63" s="19">
        <v>4531.4414059999999</v>
      </c>
      <c r="X63" s="19">
        <v>4599.1455079999996</v>
      </c>
      <c r="Y63" s="19">
        <v>4665.2465819999998</v>
      </c>
      <c r="Z63" s="19">
        <v>4729.626953</v>
      </c>
      <c r="AA63" s="19">
        <v>4792.140625</v>
      </c>
      <c r="AB63" s="19">
        <v>4852.1733400000003</v>
      </c>
      <c r="AC63" s="19">
        <v>4910.4794920000004</v>
      </c>
      <c r="AD63" s="19">
        <v>4967.1020509999998</v>
      </c>
      <c r="AE63" s="19">
        <v>5022.1157229999999</v>
      </c>
      <c r="AF63" s="19">
        <v>5075.626953</v>
      </c>
      <c r="AG63" s="19">
        <v>5127.6132809999999</v>
      </c>
      <c r="AH63" s="19">
        <v>5178.7456050000001</v>
      </c>
      <c r="AI63" s="19">
        <v>5229.0620120000003</v>
      </c>
      <c r="AJ63" s="19">
        <v>5279.1289059999999</v>
      </c>
      <c r="AK63" s="19">
        <v>5329.3466799999997</v>
      </c>
      <c r="AL63" s="19">
        <v>5380.0166019999997</v>
      </c>
      <c r="AM63" s="19">
        <v>5430.9785160000001</v>
      </c>
      <c r="AN63" s="19">
        <v>5481.7041019999997</v>
      </c>
      <c r="AO63" s="19">
        <v>5531.4008789999998</v>
      </c>
      <c r="AP63" s="19">
        <v>5579.4970700000003</v>
      </c>
      <c r="AQ63" s="19">
        <v>5626.0229490000002</v>
      </c>
      <c r="AR63" s="19">
        <v>5671.1157229999999</v>
      </c>
      <c r="AS63" s="19">
        <v>5714.4609380000002</v>
      </c>
      <c r="AT63" s="19">
        <v>5755.8022460000002</v>
      </c>
      <c r="AU63" s="20">
        <v>5795.0834960000002</v>
      </c>
      <c r="AV63" s="11"/>
    </row>
    <row r="64" spans="1:48" x14ac:dyDescent="0.2">
      <c r="A64" s="24"/>
      <c r="B64" s="24"/>
      <c r="C64" s="11" t="s">
        <v>48</v>
      </c>
      <c r="D64" s="19">
        <v>2472.8845209999999</v>
      </c>
      <c r="E64" s="19">
        <v>2532.546875</v>
      </c>
      <c r="F64" s="19">
        <v>2475.797607</v>
      </c>
      <c r="G64" s="19">
        <v>2543.6696780000002</v>
      </c>
      <c r="H64" s="19">
        <v>2597.6628420000002</v>
      </c>
      <c r="I64" s="19">
        <v>2617.5092770000001</v>
      </c>
      <c r="J64" s="19">
        <v>3110.8083499999998</v>
      </c>
      <c r="K64" s="19">
        <v>3154.373047</v>
      </c>
      <c r="L64" s="19">
        <v>3206.132568</v>
      </c>
      <c r="M64" s="19">
        <v>3261.3781739999999</v>
      </c>
      <c r="N64" s="19">
        <v>3319.7565920000002</v>
      </c>
      <c r="O64" s="19">
        <v>3382.2670899999998</v>
      </c>
      <c r="P64" s="19">
        <v>3438.1484380000002</v>
      </c>
      <c r="Q64" s="19">
        <v>3487.797607</v>
      </c>
      <c r="R64" s="19">
        <v>3537.0004880000001</v>
      </c>
      <c r="S64" s="19">
        <v>3582.2607419999999</v>
      </c>
      <c r="T64" s="19">
        <v>3624.4814449999999</v>
      </c>
      <c r="U64" s="19">
        <v>3664.3999020000001</v>
      </c>
      <c r="V64" s="19">
        <v>3702.5498050000001</v>
      </c>
      <c r="W64" s="19">
        <v>3738.9084469999998</v>
      </c>
      <c r="X64" s="19">
        <v>3773.9494629999999</v>
      </c>
      <c r="Y64" s="19">
        <v>3807.8237300000001</v>
      </c>
      <c r="Z64" s="19">
        <v>3840.6010740000002</v>
      </c>
      <c r="AA64" s="19">
        <v>3872.2534179999998</v>
      </c>
      <c r="AB64" s="19">
        <v>3902.6594239999999</v>
      </c>
      <c r="AC64" s="19">
        <v>3931.8718260000001</v>
      </c>
      <c r="AD64" s="19">
        <v>3959.9758299999999</v>
      </c>
      <c r="AE64" s="19">
        <v>3986.9567870000001</v>
      </c>
      <c r="AF64" s="19">
        <v>4012.8098140000002</v>
      </c>
      <c r="AG64" s="19">
        <v>4037.0490719999998</v>
      </c>
      <c r="AH64" s="19">
        <v>4060.5288089999999</v>
      </c>
      <c r="AI64" s="19">
        <v>4083.0666500000002</v>
      </c>
      <c r="AJ64" s="19">
        <v>4104.7802730000003</v>
      </c>
      <c r="AK64" s="19">
        <v>4125.7475590000004</v>
      </c>
      <c r="AL64" s="19">
        <v>4146.1762699999999</v>
      </c>
      <c r="AM64" s="19">
        <v>4165.8212890000004</v>
      </c>
      <c r="AN64" s="19">
        <v>4184.544922</v>
      </c>
      <c r="AO64" s="19">
        <v>4202.1513670000004</v>
      </c>
      <c r="AP64" s="19">
        <v>4218.5151370000003</v>
      </c>
      <c r="AQ64" s="19">
        <v>4233.7744140000004</v>
      </c>
      <c r="AR64" s="19">
        <v>4247.935547</v>
      </c>
      <c r="AS64" s="19">
        <v>4261.1489259999998</v>
      </c>
      <c r="AT64" s="19">
        <v>4273.6577150000003</v>
      </c>
      <c r="AU64" s="20">
        <v>4285.7827150000003</v>
      </c>
      <c r="AV64" s="11"/>
    </row>
    <row r="65" spans="1:48" x14ac:dyDescent="0.2">
      <c r="A65" s="24"/>
      <c r="B65" s="24"/>
      <c r="C65" s="11" t="s">
        <v>49</v>
      </c>
      <c r="D65" s="19">
        <v>60.552962999999998</v>
      </c>
      <c r="E65" s="19">
        <v>63.274441000000003</v>
      </c>
      <c r="F65" s="19">
        <v>64.013587999999999</v>
      </c>
      <c r="G65" s="19">
        <v>67.127808000000002</v>
      </c>
      <c r="H65" s="19">
        <v>69.805556999999993</v>
      </c>
      <c r="I65" s="19">
        <v>71.642501999999993</v>
      </c>
      <c r="J65" s="19">
        <v>74.661620999999997</v>
      </c>
      <c r="K65" s="19">
        <v>77.146416000000002</v>
      </c>
      <c r="L65" s="19">
        <v>79.738297000000003</v>
      </c>
      <c r="M65" s="19">
        <v>82.485129999999998</v>
      </c>
      <c r="N65" s="19">
        <v>85.400360000000006</v>
      </c>
      <c r="O65" s="19">
        <v>88.445357999999999</v>
      </c>
      <c r="P65" s="19">
        <v>91.251434000000003</v>
      </c>
      <c r="Q65" s="19">
        <v>93.891364999999993</v>
      </c>
      <c r="R65" s="19">
        <v>96.565269000000001</v>
      </c>
      <c r="S65" s="19">
        <v>99.109154000000004</v>
      </c>
      <c r="T65" s="19">
        <v>101.593231</v>
      </c>
      <c r="U65" s="19">
        <v>104.02198</v>
      </c>
      <c r="V65" s="19">
        <v>106.406487</v>
      </c>
      <c r="W65" s="19">
        <v>108.74962600000001</v>
      </c>
      <c r="X65" s="19">
        <v>111.053444</v>
      </c>
      <c r="Y65" s="19">
        <v>113.323578</v>
      </c>
      <c r="Z65" s="19">
        <v>115.556602</v>
      </c>
      <c r="AA65" s="19">
        <v>117.746506</v>
      </c>
      <c r="AB65" s="19">
        <v>119.78435500000001</v>
      </c>
      <c r="AC65" s="19">
        <v>121.762573</v>
      </c>
      <c r="AD65" s="19">
        <v>123.68486</v>
      </c>
      <c r="AE65" s="19">
        <v>125.550888</v>
      </c>
      <c r="AF65" s="19">
        <v>127.359932</v>
      </c>
      <c r="AG65" s="19">
        <v>129.11451700000001</v>
      </c>
      <c r="AH65" s="19">
        <v>130.82278400000001</v>
      </c>
      <c r="AI65" s="19">
        <v>132.495026</v>
      </c>
      <c r="AJ65" s="19">
        <v>134.14924600000001</v>
      </c>
      <c r="AK65" s="19">
        <v>135.79913300000001</v>
      </c>
      <c r="AL65" s="19">
        <v>137.458099</v>
      </c>
      <c r="AM65" s="19">
        <v>139.11802700000001</v>
      </c>
      <c r="AN65" s="19">
        <v>140.76457199999999</v>
      </c>
      <c r="AO65" s="19">
        <v>142.3741</v>
      </c>
      <c r="AP65" s="19">
        <v>143.93057300000001</v>
      </c>
      <c r="AQ65" s="19">
        <v>145.42681899999999</v>
      </c>
      <c r="AR65" s="19">
        <v>146.868484</v>
      </c>
      <c r="AS65" s="19">
        <v>148.24970999999999</v>
      </c>
      <c r="AT65" s="19">
        <v>149.568817</v>
      </c>
      <c r="AU65" s="20">
        <v>150.83161899999999</v>
      </c>
      <c r="AV65" s="11"/>
    </row>
    <row r="66" spans="1:48" x14ac:dyDescent="0.2">
      <c r="A66" s="24"/>
      <c r="B66" s="24"/>
      <c r="C66" s="11" t="s">
        <v>50</v>
      </c>
      <c r="D66" s="19">
        <v>252.065765</v>
      </c>
      <c r="E66" s="19">
        <v>264.27966300000003</v>
      </c>
      <c r="F66" s="19">
        <v>255.670715</v>
      </c>
      <c r="G66" s="19">
        <v>267.03066999999999</v>
      </c>
      <c r="H66" s="19">
        <v>275.145599</v>
      </c>
      <c r="I66" s="19">
        <v>277.81246900000002</v>
      </c>
      <c r="J66" s="19">
        <v>287.804779</v>
      </c>
      <c r="K66" s="19">
        <v>295.40896600000002</v>
      </c>
      <c r="L66" s="19">
        <v>303.353973</v>
      </c>
      <c r="M66" s="19">
        <v>312.22674599999999</v>
      </c>
      <c r="N66" s="19">
        <v>322.16332999999997</v>
      </c>
      <c r="O66" s="19">
        <v>332.53164700000002</v>
      </c>
      <c r="P66" s="19">
        <v>341.84252900000001</v>
      </c>
      <c r="Q66" s="19">
        <v>350.38430799999998</v>
      </c>
      <c r="R66" s="19">
        <v>360.15093999999999</v>
      </c>
      <c r="S66" s="19">
        <v>369.00006100000002</v>
      </c>
      <c r="T66" s="19">
        <v>377.50006100000002</v>
      </c>
      <c r="U66" s="19">
        <v>385.837738</v>
      </c>
      <c r="V66" s="19">
        <v>393.95736699999998</v>
      </c>
      <c r="W66" s="19">
        <v>402.014343</v>
      </c>
      <c r="X66" s="19">
        <v>409.89746100000002</v>
      </c>
      <c r="Y66" s="19">
        <v>417.66561899999999</v>
      </c>
      <c r="Z66" s="19">
        <v>425.31961100000001</v>
      </c>
      <c r="AA66" s="19">
        <v>432.82360799999998</v>
      </c>
      <c r="AB66" s="19">
        <v>439.08892800000001</v>
      </c>
      <c r="AC66" s="19">
        <v>445.087402</v>
      </c>
      <c r="AD66" s="19">
        <v>450.87896699999999</v>
      </c>
      <c r="AE66" s="19">
        <v>456.48336799999998</v>
      </c>
      <c r="AF66" s="19">
        <v>461.90820300000001</v>
      </c>
      <c r="AG66" s="19">
        <v>467.89328</v>
      </c>
      <c r="AH66" s="19">
        <v>473.851471</v>
      </c>
      <c r="AI66" s="19">
        <v>479.75985700000001</v>
      </c>
      <c r="AJ66" s="19">
        <v>485.66146900000001</v>
      </c>
      <c r="AK66" s="19">
        <v>491.59335299999998</v>
      </c>
      <c r="AL66" s="19">
        <v>497.75900300000001</v>
      </c>
      <c r="AM66" s="19">
        <v>503.96783399999998</v>
      </c>
      <c r="AN66" s="19">
        <v>510.18444799999997</v>
      </c>
      <c r="AO66" s="19">
        <v>516.330872</v>
      </c>
      <c r="AP66" s="19">
        <v>522.36718800000006</v>
      </c>
      <c r="AQ66" s="19">
        <v>528.28265399999998</v>
      </c>
      <c r="AR66" s="19">
        <v>534.057007</v>
      </c>
      <c r="AS66" s="19">
        <v>539.68725600000005</v>
      </c>
      <c r="AT66" s="19">
        <v>545.18926999999996</v>
      </c>
      <c r="AU66" s="20">
        <v>550.60730000000001</v>
      </c>
      <c r="AV66" s="11"/>
    </row>
    <row r="67" spans="1:48" x14ac:dyDescent="0.2">
      <c r="A67" s="24"/>
      <c r="B67" s="24"/>
      <c r="C67" s="11" t="s">
        <v>51</v>
      </c>
      <c r="D67" s="19">
        <v>1007.292786</v>
      </c>
      <c r="E67" s="19">
        <v>1057.961182</v>
      </c>
      <c r="F67" s="19">
        <v>1025.563232</v>
      </c>
      <c r="G67" s="19">
        <v>1079.1915280000001</v>
      </c>
      <c r="H67" s="19">
        <v>1118.7158199999999</v>
      </c>
      <c r="I67" s="19">
        <v>1149.265625</v>
      </c>
      <c r="J67" s="19">
        <v>1176.1845699999999</v>
      </c>
      <c r="K67" s="19">
        <v>1212.5863039999999</v>
      </c>
      <c r="L67" s="19">
        <v>1253.7338870000001</v>
      </c>
      <c r="M67" s="19">
        <v>1297.1611330000001</v>
      </c>
      <c r="N67" s="19">
        <v>1342.65625</v>
      </c>
      <c r="O67" s="19">
        <v>1390.3260499999999</v>
      </c>
      <c r="P67" s="19">
        <v>1433.6961670000001</v>
      </c>
      <c r="Q67" s="19">
        <v>1473.955322</v>
      </c>
      <c r="R67" s="19">
        <v>1516.738525</v>
      </c>
      <c r="S67" s="19">
        <v>1558.3217770000001</v>
      </c>
      <c r="T67" s="19">
        <v>1599.4053960000001</v>
      </c>
      <c r="U67" s="19">
        <v>1640.395264</v>
      </c>
      <c r="V67" s="19">
        <v>1681.1911620000001</v>
      </c>
      <c r="W67" s="19">
        <v>1723.0323490000001</v>
      </c>
      <c r="X67" s="19">
        <v>1764.810913</v>
      </c>
      <c r="Y67" s="19">
        <v>1806.4107670000001</v>
      </c>
      <c r="Z67" s="19">
        <v>1847.7944339999999</v>
      </c>
      <c r="AA67" s="19">
        <v>1888.7957759999999</v>
      </c>
      <c r="AB67" s="19">
        <v>1928.4160159999999</v>
      </c>
      <c r="AC67" s="19">
        <v>1967.436279</v>
      </c>
      <c r="AD67" s="19">
        <v>2005.769043</v>
      </c>
      <c r="AE67" s="19">
        <v>2043.2696530000001</v>
      </c>
      <c r="AF67" s="19">
        <v>2079.8371579999998</v>
      </c>
      <c r="AG67" s="19">
        <v>2122.2084960000002</v>
      </c>
      <c r="AH67" s="19">
        <v>2164.4926759999998</v>
      </c>
      <c r="AI67" s="19">
        <v>2206.7536620000001</v>
      </c>
      <c r="AJ67" s="19">
        <v>2249.2333979999999</v>
      </c>
      <c r="AK67" s="19">
        <v>2292.1274410000001</v>
      </c>
      <c r="AL67" s="19">
        <v>2336.8950199999999</v>
      </c>
      <c r="AM67" s="19">
        <v>2382.2319339999999</v>
      </c>
      <c r="AN67" s="19">
        <v>2427.9311520000001</v>
      </c>
      <c r="AO67" s="19">
        <v>2473.5686040000001</v>
      </c>
      <c r="AP67" s="19">
        <v>2518.8151859999998</v>
      </c>
      <c r="AQ67" s="19">
        <v>2563.5439449999999</v>
      </c>
      <c r="AR67" s="19">
        <v>2607.658203</v>
      </c>
      <c r="AS67" s="19">
        <v>2651.110596</v>
      </c>
      <c r="AT67" s="19">
        <v>2693.992432</v>
      </c>
      <c r="AU67" s="20">
        <v>2736.5437010000001</v>
      </c>
      <c r="AV67" s="11"/>
    </row>
    <row r="68" spans="1:48" x14ac:dyDescent="0.2">
      <c r="A68" s="24"/>
      <c r="B68" s="24"/>
      <c r="C68" s="11" t="s">
        <v>52</v>
      </c>
      <c r="D68" s="19">
        <v>1.193651</v>
      </c>
      <c r="E68" s="19">
        <v>1.347175</v>
      </c>
      <c r="F68" s="19">
        <v>1.4085909999999999</v>
      </c>
      <c r="G68" s="19">
        <v>1.5501020000000001</v>
      </c>
      <c r="H68" s="19">
        <v>1.700529</v>
      </c>
      <c r="I68" s="19">
        <v>1.769115</v>
      </c>
      <c r="J68" s="19">
        <v>1.7604070000000001</v>
      </c>
      <c r="K68" s="19">
        <v>1.8274699999999999</v>
      </c>
      <c r="L68" s="19">
        <v>1.9216789999999999</v>
      </c>
      <c r="M68" s="19">
        <v>2.018497</v>
      </c>
      <c r="N68" s="19">
        <v>2.124835</v>
      </c>
      <c r="O68" s="19">
        <v>2.2392089999999998</v>
      </c>
      <c r="P68" s="19">
        <v>2.3446150000000001</v>
      </c>
      <c r="Q68" s="19">
        <v>2.4490180000000001</v>
      </c>
      <c r="R68" s="19">
        <v>2.5497269999999999</v>
      </c>
      <c r="S68" s="19">
        <v>2.6532369999999998</v>
      </c>
      <c r="T68" s="19">
        <v>2.7610260000000002</v>
      </c>
      <c r="U68" s="19">
        <v>2.8736299999999999</v>
      </c>
      <c r="V68" s="19">
        <v>2.9911789999999998</v>
      </c>
      <c r="W68" s="19">
        <v>3.1104050000000001</v>
      </c>
      <c r="X68" s="19">
        <v>3.2338659999999999</v>
      </c>
      <c r="Y68" s="19">
        <v>3.3604940000000001</v>
      </c>
      <c r="Z68" s="19">
        <v>3.4889549999999998</v>
      </c>
      <c r="AA68" s="19">
        <v>3.6185890000000001</v>
      </c>
      <c r="AB68" s="19">
        <v>3.747061</v>
      </c>
      <c r="AC68" s="19">
        <v>3.8760110000000001</v>
      </c>
      <c r="AD68" s="19">
        <v>4.0048659999999998</v>
      </c>
      <c r="AE68" s="19">
        <v>4.1332269999999998</v>
      </c>
      <c r="AF68" s="19">
        <v>4.2607280000000003</v>
      </c>
      <c r="AG68" s="19">
        <v>4.383089</v>
      </c>
      <c r="AH68" s="19">
        <v>4.5039230000000003</v>
      </c>
      <c r="AI68" s="19">
        <v>4.6231939999999998</v>
      </c>
      <c r="AJ68" s="19">
        <v>4.7403519999999997</v>
      </c>
      <c r="AK68" s="19">
        <v>4.8551039999999999</v>
      </c>
      <c r="AL68" s="19">
        <v>4.9678420000000001</v>
      </c>
      <c r="AM68" s="19">
        <v>5.0786110000000004</v>
      </c>
      <c r="AN68" s="19">
        <v>5.1878960000000003</v>
      </c>
      <c r="AO68" s="19">
        <v>5.2962189999999998</v>
      </c>
      <c r="AP68" s="19">
        <v>5.4040850000000002</v>
      </c>
      <c r="AQ68" s="19">
        <v>5.5119160000000003</v>
      </c>
      <c r="AR68" s="19">
        <v>5.6201049999999997</v>
      </c>
      <c r="AS68" s="19">
        <v>5.7293209999999997</v>
      </c>
      <c r="AT68" s="19">
        <v>5.8403600000000004</v>
      </c>
      <c r="AU68" s="20">
        <v>5.9539669999999996</v>
      </c>
      <c r="AV68" s="11"/>
    </row>
    <row r="69" spans="1:48" x14ac:dyDescent="0.2">
      <c r="A69" s="24"/>
      <c r="B69" s="24"/>
      <c r="C69" s="11" t="s">
        <v>53</v>
      </c>
      <c r="D69" s="19">
        <v>4232.6152339999999</v>
      </c>
      <c r="E69" s="19">
        <v>4261.1445309999999</v>
      </c>
      <c r="F69" s="19">
        <v>3949.3566890000002</v>
      </c>
      <c r="G69" s="19">
        <v>3927.9196780000002</v>
      </c>
      <c r="H69" s="19">
        <v>3835.2478030000002</v>
      </c>
      <c r="I69" s="19">
        <v>3713.2497560000002</v>
      </c>
      <c r="J69" s="19">
        <v>3847.9089359999998</v>
      </c>
      <c r="K69" s="19">
        <v>3910.5791020000001</v>
      </c>
      <c r="L69" s="19">
        <v>3965.4423830000001</v>
      </c>
      <c r="M69" s="19">
        <v>4050.1835940000001</v>
      </c>
      <c r="N69" s="19">
        <v>4153.0195309999999</v>
      </c>
      <c r="O69" s="19">
        <v>4258.2143550000001</v>
      </c>
      <c r="P69" s="19">
        <v>4342.3759769999997</v>
      </c>
      <c r="Q69" s="19">
        <v>4418.7460940000001</v>
      </c>
      <c r="R69" s="19">
        <v>4491.6469729999999</v>
      </c>
      <c r="S69" s="19">
        <v>4556.2685549999997</v>
      </c>
      <c r="T69" s="19">
        <v>4619.3984380000002</v>
      </c>
      <c r="U69" s="19">
        <v>4682.1196289999998</v>
      </c>
      <c r="V69" s="19">
        <v>4744.1708980000003</v>
      </c>
      <c r="W69" s="19">
        <v>4818.1933589999999</v>
      </c>
      <c r="X69" s="19">
        <v>4891.626953</v>
      </c>
      <c r="Y69" s="19">
        <v>4964.4716799999997</v>
      </c>
      <c r="Z69" s="19">
        <v>5036.8354490000002</v>
      </c>
      <c r="AA69" s="19">
        <v>5108.3569340000004</v>
      </c>
      <c r="AB69" s="19">
        <v>5180.4121089999999</v>
      </c>
      <c r="AC69" s="19">
        <v>5250.3212890000004</v>
      </c>
      <c r="AD69" s="19">
        <v>5318.7934569999998</v>
      </c>
      <c r="AE69" s="19">
        <v>5386.0195309999999</v>
      </c>
      <c r="AF69" s="19">
        <v>5452.0737300000001</v>
      </c>
      <c r="AG69" s="19">
        <v>5543.6972660000001</v>
      </c>
      <c r="AH69" s="19">
        <v>5635.3403319999998</v>
      </c>
      <c r="AI69" s="19">
        <v>5727.6450199999999</v>
      </c>
      <c r="AJ69" s="19">
        <v>5820.9179690000001</v>
      </c>
      <c r="AK69" s="19">
        <v>5915.451172</v>
      </c>
      <c r="AL69" s="19">
        <v>6010.9848629999997</v>
      </c>
      <c r="AM69" s="19">
        <v>6107.6279299999997</v>
      </c>
      <c r="AN69" s="19">
        <v>6204.9614259999998</v>
      </c>
      <c r="AO69" s="19">
        <v>6302.5209960000002</v>
      </c>
      <c r="AP69" s="19">
        <v>6399.8896480000003</v>
      </c>
      <c r="AQ69" s="19">
        <v>6496.6679690000001</v>
      </c>
      <c r="AR69" s="19">
        <v>6592.4965819999998</v>
      </c>
      <c r="AS69" s="19">
        <v>6687.4877930000002</v>
      </c>
      <c r="AT69" s="19">
        <v>6782.0888670000004</v>
      </c>
      <c r="AU69" s="20">
        <v>6877.0390630000002</v>
      </c>
      <c r="AV69" s="11"/>
    </row>
    <row r="70" spans="1:48" x14ac:dyDescent="0.2">
      <c r="A70" s="24"/>
      <c r="B70" s="24"/>
      <c r="C70" s="11" t="s">
        <v>54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20">
        <v>0</v>
      </c>
      <c r="AV70" s="11"/>
    </row>
    <row r="71" spans="1:48" x14ac:dyDescent="0.2">
      <c r="A71" s="24"/>
      <c r="B71" s="24"/>
      <c r="C71" s="11" t="s">
        <v>55</v>
      </c>
      <c r="D71" s="21">
        <v>1021.138672</v>
      </c>
      <c r="E71" s="21">
        <v>1042.8454589999999</v>
      </c>
      <c r="F71" s="21">
        <v>1007.164856</v>
      </c>
      <c r="G71" s="21">
        <v>1037.302124</v>
      </c>
      <c r="H71" s="21">
        <v>1050.099487</v>
      </c>
      <c r="I71" s="21">
        <v>1058.7436520000001</v>
      </c>
      <c r="J71" s="21">
        <v>1206.977783</v>
      </c>
      <c r="K71" s="21">
        <v>1221.6464840000001</v>
      </c>
      <c r="L71" s="21">
        <v>1239.1694339999999</v>
      </c>
      <c r="M71" s="21">
        <v>1259.356689</v>
      </c>
      <c r="N71" s="21">
        <v>1281.755005</v>
      </c>
      <c r="O71" s="21">
        <v>1306.298706</v>
      </c>
      <c r="P71" s="21">
        <v>1329.1917719999999</v>
      </c>
      <c r="Q71" s="21">
        <v>1351.5462649999999</v>
      </c>
      <c r="R71" s="21">
        <v>1373.3359379999999</v>
      </c>
      <c r="S71" s="21">
        <v>1395.026611</v>
      </c>
      <c r="T71" s="21">
        <v>1416.864624</v>
      </c>
      <c r="U71" s="21">
        <v>1439.088379</v>
      </c>
      <c r="V71" s="21">
        <v>1461.7303469999999</v>
      </c>
      <c r="W71" s="21">
        <v>1484.7841800000001</v>
      </c>
      <c r="X71" s="21">
        <v>1501.472168</v>
      </c>
      <c r="Y71" s="21">
        <v>1518.4422609999999</v>
      </c>
      <c r="Z71" s="21">
        <v>1530.4384769999999</v>
      </c>
      <c r="AA71" s="21">
        <v>1542.76062</v>
      </c>
      <c r="AB71" s="21">
        <v>1555.404297</v>
      </c>
      <c r="AC71" s="21">
        <v>1568.2703859999999</v>
      </c>
      <c r="AD71" s="21">
        <v>1581.3763429999999</v>
      </c>
      <c r="AE71" s="21">
        <v>1594.674927</v>
      </c>
      <c r="AF71" s="21">
        <v>1608.131226</v>
      </c>
      <c r="AG71" s="21">
        <v>1621.663818</v>
      </c>
      <c r="AH71" s="21">
        <v>1635.3244629999999</v>
      </c>
      <c r="AI71" s="21">
        <v>1649.131226</v>
      </c>
      <c r="AJ71" s="21">
        <v>1663.1030270000001</v>
      </c>
      <c r="AK71" s="21">
        <v>1677.2646480000001</v>
      </c>
      <c r="AL71" s="21">
        <v>1691.6240230000001</v>
      </c>
      <c r="AM71" s="21">
        <v>1706.165283</v>
      </c>
      <c r="AN71" s="21">
        <v>1720.8569339999999</v>
      </c>
      <c r="AO71" s="21">
        <v>1735.6669919999999</v>
      </c>
      <c r="AP71" s="21">
        <v>1750.5698239999999</v>
      </c>
      <c r="AQ71" s="21">
        <v>1765.5607910000001</v>
      </c>
      <c r="AR71" s="21">
        <v>1780.6405030000001</v>
      </c>
      <c r="AS71" s="21">
        <v>1795.829346</v>
      </c>
      <c r="AT71" s="21">
        <v>1810.557495</v>
      </c>
      <c r="AU71" s="22">
        <v>1825.084595</v>
      </c>
      <c r="AV71" s="11"/>
    </row>
    <row r="72" spans="1:48" x14ac:dyDescent="0.2">
      <c r="A72" s="24"/>
      <c r="B72" s="24"/>
      <c r="C72" s="11" t="s">
        <v>56</v>
      </c>
      <c r="D72" s="23">
        <f t="shared" ref="D72:AU72" si="38">SUM(D49:D71)</f>
        <v>39781.985879</v>
      </c>
      <c r="E72" s="23">
        <f t="shared" si="38"/>
        <v>41157.416530000002</v>
      </c>
      <c r="F72" s="23">
        <f t="shared" si="38"/>
        <v>40439.117413</v>
      </c>
      <c r="G72" s="23">
        <f t="shared" si="38"/>
        <v>41848.128943000003</v>
      </c>
      <c r="H72" s="23">
        <f t="shared" si="38"/>
        <v>43014.637113000004</v>
      </c>
      <c r="I72" s="23">
        <f t="shared" si="38"/>
        <v>43430.307519000002</v>
      </c>
      <c r="J72" s="23">
        <f t="shared" si="38"/>
        <v>46436.332901999995</v>
      </c>
      <c r="K72" s="23">
        <f t="shared" si="38"/>
        <v>47602.072764000004</v>
      </c>
      <c r="L72" s="23">
        <f t="shared" si="38"/>
        <v>48724.360415000003</v>
      </c>
      <c r="M72" s="23">
        <f t="shared" si="38"/>
        <v>50023.168162999995</v>
      </c>
      <c r="N72" s="23">
        <f t="shared" si="38"/>
        <v>51524.507479</v>
      </c>
      <c r="O72" s="23">
        <f t="shared" si="38"/>
        <v>53104.631847000011</v>
      </c>
      <c r="P72" s="23">
        <f t="shared" si="38"/>
        <v>54536.294170000001</v>
      </c>
      <c r="Q72" s="23">
        <f t="shared" si="38"/>
        <v>55892.848058000003</v>
      </c>
      <c r="R72" s="23">
        <f t="shared" si="38"/>
        <v>57265.835287999995</v>
      </c>
      <c r="S72" s="23">
        <f t="shared" si="38"/>
        <v>58528.522002999991</v>
      </c>
      <c r="T72" s="23">
        <f t="shared" si="38"/>
        <v>59761.434244000011</v>
      </c>
      <c r="U72" s="23">
        <f t="shared" si="38"/>
        <v>61007.524896999988</v>
      </c>
      <c r="V72" s="23">
        <f t="shared" si="38"/>
        <v>62235.74190500001</v>
      </c>
      <c r="W72" s="23">
        <f t="shared" si="38"/>
        <v>63456.21286</v>
      </c>
      <c r="X72" s="23">
        <f t="shared" si="38"/>
        <v>64654.765429999999</v>
      </c>
      <c r="Y72" s="23">
        <f t="shared" si="38"/>
        <v>65841.875816000014</v>
      </c>
      <c r="Z72" s="23">
        <f t="shared" si="38"/>
        <v>67011.786647000001</v>
      </c>
      <c r="AA72" s="23">
        <f t="shared" si="38"/>
        <v>68165.471262999999</v>
      </c>
      <c r="AB72" s="23">
        <f t="shared" si="38"/>
        <v>69197.610031000004</v>
      </c>
      <c r="AC72" s="23">
        <f t="shared" si="38"/>
        <v>70186.670505000016</v>
      </c>
      <c r="AD72" s="23">
        <f t="shared" si="38"/>
        <v>71142.29467599999</v>
      </c>
      <c r="AE72" s="23">
        <f t="shared" si="38"/>
        <v>72067.158511000016</v>
      </c>
      <c r="AF72" s="23">
        <f t="shared" si="38"/>
        <v>72961.196739999985</v>
      </c>
      <c r="AG72" s="23">
        <f t="shared" si="38"/>
        <v>73831.999757999991</v>
      </c>
      <c r="AH72" s="23">
        <f t="shared" si="38"/>
        <v>74682.990311000001</v>
      </c>
      <c r="AI72" s="23">
        <f t="shared" si="38"/>
        <v>75513.612561000016</v>
      </c>
      <c r="AJ72" s="23">
        <f t="shared" si="38"/>
        <v>76333.71250199998</v>
      </c>
      <c r="AK72" s="23">
        <f t="shared" si="38"/>
        <v>77151.46431000001</v>
      </c>
      <c r="AL72" s="23">
        <f t="shared" si="38"/>
        <v>77996.700355999987</v>
      </c>
      <c r="AM72" s="23">
        <f t="shared" si="38"/>
        <v>78842.978575000016</v>
      </c>
      <c r="AN72" s="23">
        <f t="shared" si="38"/>
        <v>79681.873688000007</v>
      </c>
      <c r="AO72" s="23">
        <f t="shared" si="38"/>
        <v>80501.872316000008</v>
      </c>
      <c r="AP72" s="23">
        <f t="shared" si="38"/>
        <v>81295.582920000015</v>
      </c>
      <c r="AQ72" s="23">
        <f t="shared" si="38"/>
        <v>82061.150664000001</v>
      </c>
      <c r="AR72" s="23">
        <f t="shared" si="38"/>
        <v>82798.390476</v>
      </c>
      <c r="AS72" s="23">
        <f t="shared" si="38"/>
        <v>83502.305403999999</v>
      </c>
      <c r="AT72" s="23">
        <f t="shared" si="38"/>
        <v>84168.473935000002</v>
      </c>
      <c r="AU72" s="23">
        <f t="shared" si="38"/>
        <v>84797.436421999999</v>
      </c>
      <c r="AV72" s="11"/>
    </row>
    <row r="73" spans="1:48" x14ac:dyDescent="0.2">
      <c r="A73" s="24"/>
      <c r="B73" s="24"/>
      <c r="C73" s="42" t="s">
        <v>63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</row>
    <row r="74" spans="1:48" x14ac:dyDescent="0.2">
      <c r="A74" s="43" t="s">
        <v>66</v>
      </c>
      <c r="B74" s="24"/>
      <c r="C74" s="74" t="s">
        <v>95</v>
      </c>
      <c r="D74" s="13">
        <v>4516.7402339999999</v>
      </c>
      <c r="E74" s="13">
        <v>4414.3569340000004</v>
      </c>
      <c r="F74" s="13">
        <v>4303.3315430000002</v>
      </c>
      <c r="G74" s="13">
        <v>4271.390625</v>
      </c>
      <c r="H74" s="13">
        <v>4241.3793949999999</v>
      </c>
      <c r="I74" s="13">
        <v>4294.8100590000004</v>
      </c>
      <c r="J74" s="13">
        <v>4210.4125979999999</v>
      </c>
      <c r="K74" s="13">
        <v>4093.0009770000001</v>
      </c>
      <c r="L74" s="13">
        <v>4004.2741700000001</v>
      </c>
      <c r="M74" s="13">
        <v>3928.01001</v>
      </c>
      <c r="N74" s="13">
        <v>3837.6916500000002</v>
      </c>
      <c r="O74" s="13">
        <v>3747.9692380000001</v>
      </c>
      <c r="P74" s="13">
        <v>3648.0246579999998</v>
      </c>
      <c r="Q74" s="13">
        <v>3550.7687989999999</v>
      </c>
      <c r="R74" s="13">
        <v>3470.9389649999998</v>
      </c>
      <c r="S74" s="13">
        <v>3343.3161620000001</v>
      </c>
      <c r="T74" s="13">
        <v>3219.1796880000002</v>
      </c>
      <c r="U74" s="13">
        <v>3080.2104490000002</v>
      </c>
      <c r="V74" s="13">
        <v>2947.1071780000002</v>
      </c>
      <c r="W74" s="13">
        <v>2814.9645999999998</v>
      </c>
      <c r="X74" s="13">
        <v>2679.7233890000002</v>
      </c>
      <c r="Y74" s="13">
        <v>2541.7673340000001</v>
      </c>
      <c r="Z74" s="13">
        <v>2425.6936040000001</v>
      </c>
      <c r="AA74" s="13">
        <v>2313.169922</v>
      </c>
      <c r="AB74" s="13">
        <v>2249.6601559999999</v>
      </c>
      <c r="AC74" s="13">
        <v>2154.3063959999999</v>
      </c>
      <c r="AD74" s="13">
        <v>2058.8828130000002</v>
      </c>
      <c r="AE74" s="13">
        <v>1963.917236</v>
      </c>
      <c r="AF74" s="13">
        <v>1892.776245</v>
      </c>
      <c r="AG74" s="13">
        <v>2019.518677</v>
      </c>
      <c r="AH74" s="13">
        <v>2098.6179200000001</v>
      </c>
      <c r="AI74" s="13">
        <v>2176.1379390000002</v>
      </c>
      <c r="AJ74" s="13">
        <v>2242.5703130000002</v>
      </c>
      <c r="AK74" s="13">
        <v>2305.2138669999999</v>
      </c>
      <c r="AL74" s="13">
        <v>2226.7890630000002</v>
      </c>
      <c r="AM74" s="13">
        <v>2139.2116700000001</v>
      </c>
      <c r="AN74" s="13">
        <v>2126.3139649999998</v>
      </c>
      <c r="AO74" s="13">
        <v>2074.4782709999999</v>
      </c>
      <c r="AP74" s="13">
        <v>1930.2292480000001</v>
      </c>
      <c r="AQ74" s="13">
        <v>1998.042236</v>
      </c>
      <c r="AR74" s="13">
        <v>2013.1529539999999</v>
      </c>
      <c r="AS74" s="13">
        <v>1973.5373540000001</v>
      </c>
      <c r="AT74" s="13">
        <v>1934.8251949999999</v>
      </c>
      <c r="AU74" s="14">
        <v>1889.13147</v>
      </c>
      <c r="AV74" s="11"/>
    </row>
    <row r="75" spans="1:48" x14ac:dyDescent="0.2">
      <c r="A75" s="41" t="s">
        <v>81</v>
      </c>
      <c r="B75" s="24"/>
      <c r="C75" s="4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</row>
    <row r="76" spans="1:48" x14ac:dyDescent="0.2">
      <c r="A76" s="24"/>
      <c r="B76" s="24"/>
      <c r="C76" s="11" t="s">
        <v>57</v>
      </c>
      <c r="D76" s="23">
        <f t="shared" ref="D76:AU76" si="39">D78-D74</f>
        <v>41207.048828999999</v>
      </c>
      <c r="E76" s="23">
        <f t="shared" si="39"/>
        <v>42624.682128999993</v>
      </c>
      <c r="F76" s="23">
        <f t="shared" si="39"/>
        <v>41902.656737999998</v>
      </c>
      <c r="G76" s="23">
        <f t="shared" si="39"/>
        <v>43332.5625</v>
      </c>
      <c r="H76" s="23">
        <f t="shared" si="39"/>
        <v>44515.390136000002</v>
      </c>
      <c r="I76" s="23">
        <f t="shared" si="39"/>
        <v>44947.299315999997</v>
      </c>
      <c r="J76" s="23">
        <f t="shared" si="39"/>
        <v>48222.927245999999</v>
      </c>
      <c r="K76" s="23">
        <f t="shared" si="39"/>
        <v>49407.475585999993</v>
      </c>
      <c r="L76" s="23">
        <f t="shared" si="39"/>
        <v>50548.389893</v>
      </c>
      <c r="M76" s="23">
        <f t="shared" si="39"/>
        <v>51865.611084000004</v>
      </c>
      <c r="N76" s="23">
        <f t="shared" si="39"/>
        <v>53385.132569000001</v>
      </c>
      <c r="O76" s="23">
        <f t="shared" si="39"/>
        <v>54983.210449999999</v>
      </c>
      <c r="P76" s="23">
        <f t="shared" si="39"/>
        <v>56432.596436</v>
      </c>
      <c r="Q76" s="23">
        <f t="shared" si="39"/>
        <v>57806.664795000004</v>
      </c>
      <c r="R76" s="23">
        <f t="shared" si="39"/>
        <v>59196.939940999997</v>
      </c>
      <c r="S76" s="23">
        <f t="shared" si="39"/>
        <v>60476.679931999999</v>
      </c>
      <c r="T76" s="23">
        <f t="shared" si="39"/>
        <v>61726.410155999998</v>
      </c>
      <c r="U76" s="23">
        <f t="shared" si="39"/>
        <v>62989.078614000005</v>
      </c>
      <c r="V76" s="23">
        <f t="shared" si="39"/>
        <v>64233.635010000005</v>
      </c>
      <c r="W76" s="23">
        <f t="shared" si="39"/>
        <v>65470.207275000001</v>
      </c>
      <c r="X76" s="23">
        <f t="shared" si="39"/>
        <v>66684.628173999998</v>
      </c>
      <c r="Y76" s="23">
        <f t="shared" si="39"/>
        <v>67887.373290999996</v>
      </c>
      <c r="Z76" s="23">
        <f t="shared" si="39"/>
        <v>69072.704834000004</v>
      </c>
      <c r="AA76" s="23">
        <f t="shared" si="39"/>
        <v>70241.595702999999</v>
      </c>
      <c r="AB76" s="23">
        <f t="shared" si="39"/>
        <v>71288.746094000002</v>
      </c>
      <c r="AC76" s="23">
        <f t="shared" si="39"/>
        <v>72292.607667000004</v>
      </c>
      <c r="AD76" s="23">
        <f t="shared" si="39"/>
        <v>73262.820311999996</v>
      </c>
      <c r="AE76" s="23">
        <f t="shared" si="39"/>
        <v>74202.082764000006</v>
      </c>
      <c r="AF76" s="23">
        <f t="shared" si="39"/>
        <v>75110.309693000003</v>
      </c>
      <c r="AG76" s="23">
        <f t="shared" si="39"/>
        <v>75995.106323</v>
      </c>
      <c r="AH76" s="23">
        <f t="shared" si="39"/>
        <v>76859.889893</v>
      </c>
      <c r="AI76" s="23">
        <f t="shared" si="39"/>
        <v>77704.096435999993</v>
      </c>
      <c r="AJ76" s="23">
        <f t="shared" si="39"/>
        <v>78537.570311999996</v>
      </c>
      <c r="AK76" s="23">
        <f t="shared" si="39"/>
        <v>79368.473633000001</v>
      </c>
      <c r="AL76" s="23">
        <f t="shared" si="39"/>
        <v>80226.65625</v>
      </c>
      <c r="AM76" s="23">
        <f t="shared" si="39"/>
        <v>81085.655518</v>
      </c>
      <c r="AN76" s="23">
        <f t="shared" si="39"/>
        <v>81937.03759800001</v>
      </c>
      <c r="AO76" s="23">
        <f t="shared" si="39"/>
        <v>82769.310792000004</v>
      </c>
      <c r="AP76" s="23">
        <f t="shared" si="39"/>
        <v>83575.067626999997</v>
      </c>
      <c r="AQ76" s="23">
        <f t="shared" si="39"/>
        <v>84352.44995200001</v>
      </c>
      <c r="AR76" s="23">
        <f t="shared" si="39"/>
        <v>85101.261108999999</v>
      </c>
      <c r="AS76" s="23">
        <f t="shared" si="39"/>
        <v>85816.532959000004</v>
      </c>
      <c r="AT76" s="23">
        <f t="shared" si="39"/>
        <v>86493.799805000002</v>
      </c>
      <c r="AU76" s="23">
        <f t="shared" si="39"/>
        <v>87133.618530000007</v>
      </c>
      <c r="AV76" s="11"/>
    </row>
    <row r="77" spans="1:48" x14ac:dyDescent="0.2">
      <c r="A77" s="24"/>
      <c r="B77" s="24"/>
      <c r="C77" s="42" t="s">
        <v>63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</row>
    <row r="78" spans="1:48" x14ac:dyDescent="0.2">
      <c r="A78" s="43" t="s">
        <v>64</v>
      </c>
      <c r="B78" s="24"/>
      <c r="C78" s="74" t="s">
        <v>96</v>
      </c>
      <c r="D78" s="13">
        <v>45723.789062999997</v>
      </c>
      <c r="E78" s="13">
        <v>47039.039062999997</v>
      </c>
      <c r="F78" s="13">
        <v>46205.988280999998</v>
      </c>
      <c r="G78" s="13">
        <v>47603.953125</v>
      </c>
      <c r="H78" s="13">
        <v>48756.769530999998</v>
      </c>
      <c r="I78" s="13">
        <v>49242.109375</v>
      </c>
      <c r="J78" s="13">
        <v>52433.339844000002</v>
      </c>
      <c r="K78" s="13">
        <v>53500.476562999997</v>
      </c>
      <c r="L78" s="13">
        <v>54552.664062999997</v>
      </c>
      <c r="M78" s="13">
        <v>55793.621094000002</v>
      </c>
      <c r="N78" s="13">
        <v>57222.824219000002</v>
      </c>
      <c r="O78" s="13">
        <v>58731.179687999997</v>
      </c>
      <c r="P78" s="13">
        <v>60080.621094000002</v>
      </c>
      <c r="Q78" s="13">
        <v>61357.433594000002</v>
      </c>
      <c r="R78" s="13">
        <v>62667.878905999998</v>
      </c>
      <c r="S78" s="13">
        <v>63819.996094000002</v>
      </c>
      <c r="T78" s="13">
        <v>64945.589844000002</v>
      </c>
      <c r="U78" s="13">
        <v>66069.289063000004</v>
      </c>
      <c r="V78" s="13">
        <v>67180.742188000004</v>
      </c>
      <c r="W78" s="13">
        <v>68285.171875</v>
      </c>
      <c r="X78" s="13">
        <v>69364.351563000004</v>
      </c>
      <c r="Y78" s="13">
        <v>70429.140625</v>
      </c>
      <c r="Z78" s="13">
        <v>71498.398438000004</v>
      </c>
      <c r="AA78" s="13">
        <v>72554.765625</v>
      </c>
      <c r="AB78" s="13">
        <v>73538.40625</v>
      </c>
      <c r="AC78" s="13">
        <v>74446.914063000004</v>
      </c>
      <c r="AD78" s="13">
        <v>75321.703125</v>
      </c>
      <c r="AE78" s="13">
        <v>76166</v>
      </c>
      <c r="AF78" s="13">
        <v>77003.085938000004</v>
      </c>
      <c r="AG78" s="13">
        <v>78014.625</v>
      </c>
      <c r="AH78" s="13">
        <v>78958.507813000004</v>
      </c>
      <c r="AI78" s="13">
        <v>79880.234375</v>
      </c>
      <c r="AJ78" s="13">
        <v>80780.140625</v>
      </c>
      <c r="AK78" s="13">
        <v>81673.6875</v>
      </c>
      <c r="AL78" s="13">
        <v>82453.445313000004</v>
      </c>
      <c r="AM78" s="13">
        <v>83224.867188000004</v>
      </c>
      <c r="AN78" s="13">
        <v>84063.351563000004</v>
      </c>
      <c r="AO78" s="13">
        <v>84843.789063000004</v>
      </c>
      <c r="AP78" s="13">
        <v>85505.296875</v>
      </c>
      <c r="AQ78" s="13">
        <v>86350.492188000004</v>
      </c>
      <c r="AR78" s="13">
        <v>87114.414063000004</v>
      </c>
      <c r="AS78" s="13">
        <v>87790.070313000004</v>
      </c>
      <c r="AT78" s="13">
        <v>88428.625</v>
      </c>
      <c r="AU78" s="14">
        <v>89022.75</v>
      </c>
      <c r="AV78" s="11"/>
    </row>
    <row r="79" spans="1:48" x14ac:dyDescent="0.2">
      <c r="A79" s="41" t="s">
        <v>81</v>
      </c>
      <c r="B79" s="24"/>
      <c r="C79" s="41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11"/>
    </row>
    <row r="80" spans="1:48" x14ac:dyDescent="0.2">
      <c r="A80" s="24"/>
      <c r="B80" s="24"/>
      <c r="C80" s="11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11"/>
    </row>
    <row r="81" spans="1:48" x14ac:dyDescent="0.2">
      <c r="A81" s="45" t="s">
        <v>58</v>
      </c>
      <c r="B81" s="46"/>
      <c r="C81" s="4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</row>
    <row r="82" spans="1:48" x14ac:dyDescent="0.2">
      <c r="A82" s="24"/>
      <c r="B82" s="24"/>
      <c r="C82" s="11" t="s">
        <v>17</v>
      </c>
      <c r="D82" s="12">
        <f t="shared" ref="D82:AC82" si="40">D103</f>
        <v>11096.960938</v>
      </c>
      <c r="E82" s="12">
        <f t="shared" si="40"/>
        <v>10903.166015999999</v>
      </c>
      <c r="F82" s="12">
        <f t="shared" si="40"/>
        <v>10809.943359000001</v>
      </c>
      <c r="G82" s="12">
        <f t="shared" si="40"/>
        <v>11342.877930000001</v>
      </c>
      <c r="H82" s="12">
        <f t="shared" si="40"/>
        <v>11750.340819999999</v>
      </c>
      <c r="I82" s="12">
        <f t="shared" si="40"/>
        <v>11853.224609000001</v>
      </c>
      <c r="J82" s="12">
        <f t="shared" si="40"/>
        <v>12433.380859000001</v>
      </c>
      <c r="K82" s="12">
        <f t="shared" si="40"/>
        <v>12887.542969</v>
      </c>
      <c r="L82" s="12">
        <f t="shared" si="40"/>
        <v>13162.088867</v>
      </c>
      <c r="M82" s="12">
        <f t="shared" si="40"/>
        <v>13354.207031</v>
      </c>
      <c r="N82" s="12">
        <f t="shared" si="40"/>
        <v>13563.485352</v>
      </c>
      <c r="O82" s="12">
        <f t="shared" si="40"/>
        <v>13803.547852</v>
      </c>
      <c r="P82" s="12">
        <f t="shared" si="40"/>
        <v>14028.591796999999</v>
      </c>
      <c r="Q82" s="12">
        <f t="shared" si="40"/>
        <v>14261.429688</v>
      </c>
      <c r="R82" s="12">
        <f t="shared" si="40"/>
        <v>12846.376953000001</v>
      </c>
      <c r="S82" s="12">
        <f t="shared" si="40"/>
        <v>12976.716796999999</v>
      </c>
      <c r="T82" s="12">
        <f t="shared" si="40"/>
        <v>13104.84375</v>
      </c>
      <c r="U82" s="12">
        <f t="shared" si="40"/>
        <v>13159.306640999999</v>
      </c>
      <c r="V82" s="12">
        <f t="shared" si="40"/>
        <v>13206.874023</v>
      </c>
      <c r="W82" s="12">
        <f t="shared" si="40"/>
        <v>13231.708008</v>
      </c>
      <c r="X82" s="12">
        <f t="shared" si="40"/>
        <v>13249.421875</v>
      </c>
      <c r="Y82" s="12">
        <f t="shared" si="40"/>
        <v>13257.229492</v>
      </c>
      <c r="Z82" s="12">
        <f t="shared" si="40"/>
        <v>13254.621094</v>
      </c>
      <c r="AA82" s="12">
        <f t="shared" si="40"/>
        <v>13232.257813</v>
      </c>
      <c r="AB82" s="12">
        <f t="shared" si="40"/>
        <v>13183.128906</v>
      </c>
      <c r="AC82" s="12">
        <f t="shared" si="40"/>
        <v>13050.274414</v>
      </c>
      <c r="AD82" s="12">
        <f t="shared" ref="AD82:AU82" si="41">AD103</f>
        <v>12912.684569999999</v>
      </c>
      <c r="AE82" s="12">
        <f t="shared" si="41"/>
        <v>12755.787109000001</v>
      </c>
      <c r="AF82" s="12">
        <f t="shared" si="41"/>
        <v>12569.5</v>
      </c>
      <c r="AG82" s="12">
        <f t="shared" si="41"/>
        <v>12291.221680000001</v>
      </c>
      <c r="AH82" s="12">
        <f t="shared" si="41"/>
        <v>11986.117188</v>
      </c>
      <c r="AI82" s="12">
        <f t="shared" si="41"/>
        <v>11657.662109000001</v>
      </c>
      <c r="AJ82" s="12">
        <f t="shared" si="41"/>
        <v>11301.8125</v>
      </c>
      <c r="AK82" s="12">
        <f t="shared" si="41"/>
        <v>10932.605469</v>
      </c>
      <c r="AL82" s="12">
        <f t="shared" si="41"/>
        <v>10534.500977</v>
      </c>
      <c r="AM82" s="12">
        <f t="shared" si="41"/>
        <v>10130.122069999999</v>
      </c>
      <c r="AN82" s="12">
        <f t="shared" si="41"/>
        <v>9718.5810550000006</v>
      </c>
      <c r="AO82" s="12">
        <f t="shared" si="41"/>
        <v>9310.015625</v>
      </c>
      <c r="AP82" s="12">
        <f t="shared" si="41"/>
        <v>8924.515625</v>
      </c>
      <c r="AQ82" s="12">
        <f t="shared" si="41"/>
        <v>8559.2382809999999</v>
      </c>
      <c r="AR82" s="12">
        <f t="shared" si="41"/>
        <v>8221.4121090000008</v>
      </c>
      <c r="AS82" s="12">
        <f t="shared" si="41"/>
        <v>7906.7119140000004</v>
      </c>
      <c r="AT82" s="12">
        <f t="shared" si="41"/>
        <v>7614.982422</v>
      </c>
      <c r="AU82" s="12">
        <f t="shared" si="41"/>
        <v>7340.21875</v>
      </c>
      <c r="AV82" s="11"/>
    </row>
    <row r="83" spans="1:48" x14ac:dyDescent="0.2">
      <c r="A83" s="24"/>
      <c r="B83" s="24"/>
      <c r="C83" s="11" t="s">
        <v>29</v>
      </c>
      <c r="D83" s="12">
        <f t="shared" ref="D83:AC83" si="42">SUM(D110:D112)</f>
        <v>2969.1492310000003</v>
      </c>
      <c r="E83" s="12">
        <f t="shared" si="42"/>
        <v>3057.0122069999998</v>
      </c>
      <c r="F83" s="12">
        <f t="shared" si="42"/>
        <v>2881.3426519999998</v>
      </c>
      <c r="G83" s="12">
        <f t="shared" si="42"/>
        <v>2880.1402280000002</v>
      </c>
      <c r="H83" s="12">
        <f t="shared" si="42"/>
        <v>2826.8213809999997</v>
      </c>
      <c r="I83" s="12">
        <f t="shared" si="42"/>
        <v>2735.5932619999999</v>
      </c>
      <c r="J83" s="12">
        <f t="shared" si="42"/>
        <v>2710.1767880000002</v>
      </c>
      <c r="K83" s="12">
        <f t="shared" si="42"/>
        <v>2705.4789129999999</v>
      </c>
      <c r="L83" s="12">
        <f t="shared" si="42"/>
        <v>2702.3641050000001</v>
      </c>
      <c r="M83" s="12">
        <f t="shared" si="42"/>
        <v>2708.5072329999998</v>
      </c>
      <c r="N83" s="12">
        <f t="shared" si="42"/>
        <v>2714.3060610000002</v>
      </c>
      <c r="O83" s="12">
        <f t="shared" si="42"/>
        <v>2724.048401</v>
      </c>
      <c r="P83" s="12">
        <f t="shared" si="42"/>
        <v>2729.4798580000001</v>
      </c>
      <c r="Q83" s="12">
        <f t="shared" si="42"/>
        <v>2730.9102779999998</v>
      </c>
      <c r="R83" s="12">
        <f t="shared" si="42"/>
        <v>2658.8364570000003</v>
      </c>
      <c r="S83" s="12">
        <f t="shared" si="42"/>
        <v>2656.1370540000003</v>
      </c>
      <c r="T83" s="12">
        <f t="shared" si="42"/>
        <v>2649.1137090000002</v>
      </c>
      <c r="U83" s="12">
        <f t="shared" si="42"/>
        <v>2634.6456600000001</v>
      </c>
      <c r="V83" s="12">
        <f t="shared" si="42"/>
        <v>2619.4180900000001</v>
      </c>
      <c r="W83" s="12">
        <f t="shared" si="42"/>
        <v>2610.5581060000004</v>
      </c>
      <c r="X83" s="12">
        <f t="shared" si="42"/>
        <v>2602.7611999999999</v>
      </c>
      <c r="Y83" s="12">
        <f t="shared" si="42"/>
        <v>2595.6456910000002</v>
      </c>
      <c r="Z83" s="12">
        <f t="shared" si="42"/>
        <v>2586.6174929999997</v>
      </c>
      <c r="AA83" s="12">
        <f t="shared" si="42"/>
        <v>2577.8278500000001</v>
      </c>
      <c r="AB83" s="12">
        <f t="shared" si="42"/>
        <v>2575.6376030000001</v>
      </c>
      <c r="AC83" s="12">
        <f t="shared" si="42"/>
        <v>2570.5900270000002</v>
      </c>
      <c r="AD83" s="12">
        <f t="shared" ref="AD83:AU83" si="43">SUM(AD110:AD112)</f>
        <v>2565.2863769999999</v>
      </c>
      <c r="AE83" s="12">
        <f t="shared" si="43"/>
        <v>2560.5158080000001</v>
      </c>
      <c r="AF83" s="12">
        <f t="shared" si="43"/>
        <v>2555.605591</v>
      </c>
      <c r="AG83" s="12">
        <f t="shared" si="43"/>
        <v>2559.6741630000001</v>
      </c>
      <c r="AH83" s="12">
        <f t="shared" si="43"/>
        <v>2563.5847480000002</v>
      </c>
      <c r="AI83" s="12">
        <f t="shared" si="43"/>
        <v>2567.3370049999999</v>
      </c>
      <c r="AJ83" s="12">
        <f t="shared" si="43"/>
        <v>2570.8451839999998</v>
      </c>
      <c r="AK83" s="12">
        <f t="shared" si="43"/>
        <v>2573.6887809999998</v>
      </c>
      <c r="AL83" s="12">
        <f t="shared" si="43"/>
        <v>2576.5379940000003</v>
      </c>
      <c r="AM83" s="12">
        <f t="shared" si="43"/>
        <v>2579.0088500000002</v>
      </c>
      <c r="AN83" s="12">
        <f t="shared" si="43"/>
        <v>2580.9248349999998</v>
      </c>
      <c r="AO83" s="12">
        <f t="shared" si="43"/>
        <v>2582.1170350000002</v>
      </c>
      <c r="AP83" s="12">
        <f t="shared" si="43"/>
        <v>2582.5011290000002</v>
      </c>
      <c r="AQ83" s="12">
        <f t="shared" si="43"/>
        <v>2582.1254280000003</v>
      </c>
      <c r="AR83" s="12">
        <f t="shared" si="43"/>
        <v>2580.9127199999998</v>
      </c>
      <c r="AS83" s="12">
        <f t="shared" si="43"/>
        <v>2578.9327389999999</v>
      </c>
      <c r="AT83" s="12">
        <f t="shared" si="43"/>
        <v>2576.4165640000001</v>
      </c>
      <c r="AU83" s="12">
        <f t="shared" si="43"/>
        <v>2573.4204399999999</v>
      </c>
      <c r="AV83" s="11"/>
    </row>
    <row r="84" spans="1:48" x14ac:dyDescent="0.2">
      <c r="A84" s="24"/>
      <c r="B84" s="24"/>
      <c r="C84" s="11" t="s">
        <v>19</v>
      </c>
      <c r="D84" s="12">
        <f t="shared" ref="D84:AC84" si="44">SUM(D113:D114)</f>
        <v>5239.0402830000003</v>
      </c>
      <c r="E84" s="12">
        <f t="shared" si="44"/>
        <v>5413.4677730000003</v>
      </c>
      <c r="F84" s="12">
        <f t="shared" si="44"/>
        <v>5398.3583989999997</v>
      </c>
      <c r="G84" s="12">
        <f t="shared" si="44"/>
        <v>5608.7133789999998</v>
      </c>
      <c r="H84" s="12">
        <f t="shared" si="44"/>
        <v>5796.1567379999997</v>
      </c>
      <c r="I84" s="12">
        <f t="shared" si="44"/>
        <v>5891.6564940000007</v>
      </c>
      <c r="J84" s="12">
        <f t="shared" si="44"/>
        <v>6548.1364750000002</v>
      </c>
      <c r="K84" s="12">
        <f t="shared" si="44"/>
        <v>6669.9797359999993</v>
      </c>
      <c r="L84" s="12">
        <f t="shared" si="44"/>
        <v>6808.4282220000005</v>
      </c>
      <c r="M84" s="12">
        <f t="shared" si="44"/>
        <v>6951.22876</v>
      </c>
      <c r="N84" s="12">
        <f t="shared" si="44"/>
        <v>7098.7873540000001</v>
      </c>
      <c r="O84" s="12">
        <f t="shared" si="44"/>
        <v>7255.5297850000006</v>
      </c>
      <c r="P84" s="12">
        <f t="shared" si="44"/>
        <v>7399.7814939999998</v>
      </c>
      <c r="Q84" s="12">
        <f t="shared" si="44"/>
        <v>7530.8410650000005</v>
      </c>
      <c r="R84" s="12">
        <f t="shared" si="44"/>
        <v>7664.7446280000004</v>
      </c>
      <c r="S84" s="12">
        <f t="shared" si="44"/>
        <v>7787.9377440000007</v>
      </c>
      <c r="T84" s="12">
        <f t="shared" si="44"/>
        <v>7903.0083009999998</v>
      </c>
      <c r="U84" s="12">
        <f t="shared" si="44"/>
        <v>8012.804932</v>
      </c>
      <c r="V84" s="12">
        <f t="shared" si="44"/>
        <v>8118.7346189999998</v>
      </c>
      <c r="W84" s="12">
        <f t="shared" si="44"/>
        <v>8220.8305660000005</v>
      </c>
      <c r="X84" s="12">
        <f t="shared" si="44"/>
        <v>8319.8872069999998</v>
      </c>
      <c r="Y84" s="12">
        <f t="shared" si="44"/>
        <v>8415.8041990000002</v>
      </c>
      <c r="Z84" s="12">
        <f t="shared" si="44"/>
        <v>8508.189452999999</v>
      </c>
      <c r="AA84" s="12">
        <f t="shared" si="44"/>
        <v>8597.1333009999998</v>
      </c>
      <c r="AB84" s="12">
        <f t="shared" si="44"/>
        <v>7093.9753410000003</v>
      </c>
      <c r="AC84" s="12">
        <f t="shared" si="44"/>
        <v>7127.4404300000006</v>
      </c>
      <c r="AD84" s="12">
        <f t="shared" ref="AD84:AU84" si="45">SUM(AD113:AD114)</f>
        <v>7156.9436040000001</v>
      </c>
      <c r="AE84" s="12">
        <f t="shared" si="45"/>
        <v>7182.9914550000003</v>
      </c>
      <c r="AF84" s="12">
        <f t="shared" si="45"/>
        <v>7205.4406739999995</v>
      </c>
      <c r="AG84" s="12">
        <f t="shared" si="45"/>
        <v>7224.6176759999998</v>
      </c>
      <c r="AH84" s="12">
        <f t="shared" si="45"/>
        <v>7240.5822760000001</v>
      </c>
      <c r="AI84" s="12">
        <f t="shared" si="45"/>
        <v>7253.0593260000005</v>
      </c>
      <c r="AJ84" s="12">
        <f t="shared" si="45"/>
        <v>7262.5893559999995</v>
      </c>
      <c r="AK84" s="12">
        <f t="shared" si="45"/>
        <v>7269.5834959999993</v>
      </c>
      <c r="AL84" s="12">
        <f t="shared" si="45"/>
        <v>7274.7089849999993</v>
      </c>
      <c r="AM84" s="12">
        <f t="shared" si="45"/>
        <v>7277.6381840000004</v>
      </c>
      <c r="AN84" s="12">
        <f t="shared" si="45"/>
        <v>7278.359375</v>
      </c>
      <c r="AO84" s="12">
        <f t="shared" si="45"/>
        <v>7276.51001</v>
      </c>
      <c r="AP84" s="12">
        <f t="shared" si="45"/>
        <v>7272.0827630000003</v>
      </c>
      <c r="AQ84" s="12">
        <f t="shared" si="45"/>
        <v>7265.2409669999997</v>
      </c>
      <c r="AR84" s="12">
        <f t="shared" si="45"/>
        <v>7256.3796390000007</v>
      </c>
      <c r="AS84" s="12">
        <f t="shared" si="45"/>
        <v>7245.1057130000008</v>
      </c>
      <c r="AT84" s="12">
        <f t="shared" si="45"/>
        <v>7231.7097169999997</v>
      </c>
      <c r="AU84" s="12">
        <f t="shared" si="45"/>
        <v>7215.9689939999998</v>
      </c>
      <c r="AV84" s="11"/>
    </row>
    <row r="85" spans="1:48" x14ac:dyDescent="0.2">
      <c r="A85" s="24"/>
      <c r="B85" s="24"/>
      <c r="C85" s="11" t="s">
        <v>20</v>
      </c>
      <c r="D85" s="12">
        <f t="shared" ref="D85:AC85" si="46">SUM(D102,D104,D105,D106,D108)</f>
        <v>9660.8258060000007</v>
      </c>
      <c r="E85" s="12">
        <f t="shared" si="46"/>
        <v>9717.5043939999996</v>
      </c>
      <c r="F85" s="12">
        <f t="shared" si="46"/>
        <v>9604.2215879999985</v>
      </c>
      <c r="G85" s="12">
        <f t="shared" si="46"/>
        <v>9881.7430720000011</v>
      </c>
      <c r="H85" s="12">
        <f t="shared" si="46"/>
        <v>10077.093781</v>
      </c>
      <c r="I85" s="12">
        <f t="shared" si="46"/>
        <v>10238.184966999999</v>
      </c>
      <c r="J85" s="12">
        <f t="shared" si="46"/>
        <v>10523.447630999999</v>
      </c>
      <c r="K85" s="12">
        <f t="shared" si="46"/>
        <v>10939.329040999999</v>
      </c>
      <c r="L85" s="12">
        <f t="shared" si="46"/>
        <v>11228.026641</v>
      </c>
      <c r="M85" s="12">
        <f t="shared" si="46"/>
        <v>11432.246734</v>
      </c>
      <c r="N85" s="12">
        <f t="shared" si="46"/>
        <v>11629.101319000001</v>
      </c>
      <c r="O85" s="12">
        <f t="shared" si="46"/>
        <v>11844.409818999999</v>
      </c>
      <c r="P85" s="12">
        <f t="shared" si="46"/>
        <v>12035.684449</v>
      </c>
      <c r="Q85" s="12">
        <f t="shared" si="46"/>
        <v>12212.862122000002</v>
      </c>
      <c r="R85" s="12">
        <f t="shared" si="46"/>
        <v>11327.255370999999</v>
      </c>
      <c r="S85" s="12">
        <f t="shared" si="46"/>
        <v>11597.624754999999</v>
      </c>
      <c r="T85" s="12">
        <f t="shared" si="46"/>
        <v>11860.402403999999</v>
      </c>
      <c r="U85" s="12">
        <f t="shared" si="46"/>
        <v>12112.577027000001</v>
      </c>
      <c r="V85" s="12">
        <f t="shared" si="46"/>
        <v>12352.367982</v>
      </c>
      <c r="W85" s="12">
        <f t="shared" si="46"/>
        <v>12586.189606</v>
      </c>
      <c r="X85" s="12">
        <f t="shared" si="46"/>
        <v>12806.336761</v>
      </c>
      <c r="Y85" s="12">
        <f t="shared" si="46"/>
        <v>13003.554566000001</v>
      </c>
      <c r="Z85" s="12">
        <f t="shared" si="46"/>
        <v>13173.954070000002</v>
      </c>
      <c r="AA85" s="12">
        <f t="shared" si="46"/>
        <v>13319.479094999999</v>
      </c>
      <c r="AB85" s="12">
        <f t="shared" si="46"/>
        <v>13365.871797</v>
      </c>
      <c r="AC85" s="12">
        <f t="shared" si="46"/>
        <v>13383.671845000001</v>
      </c>
      <c r="AD85" s="12">
        <f t="shared" ref="AD85:AU85" si="47">SUM(AD102,AD104,AD105,AD106,AD108)</f>
        <v>13384.547393000001</v>
      </c>
      <c r="AE85" s="12">
        <f t="shared" si="47"/>
        <v>13369.736694000001</v>
      </c>
      <c r="AF85" s="12">
        <f t="shared" si="47"/>
        <v>13338.371612000001</v>
      </c>
      <c r="AG85" s="12">
        <f t="shared" si="47"/>
        <v>13305.072967</v>
      </c>
      <c r="AH85" s="12">
        <f t="shared" si="47"/>
        <v>13249.866913</v>
      </c>
      <c r="AI85" s="12">
        <f t="shared" si="47"/>
        <v>13174.541442999998</v>
      </c>
      <c r="AJ85" s="12">
        <f t="shared" si="47"/>
        <v>13081.111664</v>
      </c>
      <c r="AK85" s="12">
        <f t="shared" si="47"/>
        <v>12972.848662</v>
      </c>
      <c r="AL85" s="12">
        <f t="shared" si="47"/>
        <v>12858.739638999999</v>
      </c>
      <c r="AM85" s="12">
        <f t="shared" si="47"/>
        <v>12737.395309</v>
      </c>
      <c r="AN85" s="12">
        <f t="shared" si="47"/>
        <v>12614.717255</v>
      </c>
      <c r="AO85" s="12">
        <f t="shared" si="47"/>
        <v>12493.480072</v>
      </c>
      <c r="AP85" s="12">
        <f t="shared" si="47"/>
        <v>12376.416289999999</v>
      </c>
      <c r="AQ85" s="12">
        <f t="shared" si="47"/>
        <v>12265.370193999999</v>
      </c>
      <c r="AR85" s="12">
        <f t="shared" si="47"/>
        <v>12161.412826</v>
      </c>
      <c r="AS85" s="12">
        <f t="shared" si="47"/>
        <v>12065.528504</v>
      </c>
      <c r="AT85" s="12">
        <f t="shared" si="47"/>
        <v>11977.596572</v>
      </c>
      <c r="AU85" s="12">
        <f t="shared" si="47"/>
        <v>11893.761566000001</v>
      </c>
      <c r="AV85" s="11"/>
    </row>
    <row r="86" spans="1:48" x14ac:dyDescent="0.2">
      <c r="A86" s="24"/>
      <c r="B86" s="24"/>
      <c r="C86" s="11" t="s">
        <v>25</v>
      </c>
      <c r="D86" s="12">
        <f t="shared" ref="D86:AC86" si="48">SUM(D99:D101,D107)</f>
        <v>3676.4003669999997</v>
      </c>
      <c r="E86" s="12">
        <f t="shared" si="48"/>
        <v>3606.4962840000003</v>
      </c>
      <c r="F86" s="12">
        <f t="shared" si="48"/>
        <v>3605.0241999999998</v>
      </c>
      <c r="G86" s="12">
        <f t="shared" si="48"/>
        <v>3748.1033480000001</v>
      </c>
      <c r="H86" s="12">
        <f t="shared" si="48"/>
        <v>3895.2022859999997</v>
      </c>
      <c r="I86" s="12">
        <f t="shared" si="48"/>
        <v>3934.6648100000002</v>
      </c>
      <c r="J86" s="12">
        <f t="shared" si="48"/>
        <v>4099.0129550000001</v>
      </c>
      <c r="K86" s="12">
        <f t="shared" si="48"/>
        <v>4207.1903689999999</v>
      </c>
      <c r="L86" s="12">
        <f t="shared" si="48"/>
        <v>4192.861664</v>
      </c>
      <c r="M86" s="12">
        <f t="shared" si="48"/>
        <v>4079.5121910000003</v>
      </c>
      <c r="N86" s="12">
        <f t="shared" si="48"/>
        <v>3928.2757259999998</v>
      </c>
      <c r="O86" s="12">
        <f t="shared" si="48"/>
        <v>3810.6807100000005</v>
      </c>
      <c r="P86" s="12">
        <f t="shared" si="48"/>
        <v>3718.9584500000001</v>
      </c>
      <c r="Q86" s="12">
        <f t="shared" si="48"/>
        <v>3634.8703309999996</v>
      </c>
      <c r="R86" s="12">
        <f t="shared" si="48"/>
        <v>2760.7876729999998</v>
      </c>
      <c r="S86" s="12">
        <f t="shared" si="48"/>
        <v>2748.1624750000001</v>
      </c>
      <c r="T86" s="12">
        <f t="shared" si="48"/>
        <v>2732.8201289999997</v>
      </c>
      <c r="U86" s="12">
        <f t="shared" si="48"/>
        <v>2711.1700900000001</v>
      </c>
      <c r="V86" s="12">
        <f t="shared" si="48"/>
        <v>2687.8119809999998</v>
      </c>
      <c r="W86" s="12">
        <f t="shared" si="48"/>
        <v>2663.6833649999999</v>
      </c>
      <c r="X86" s="12">
        <f t="shared" si="48"/>
        <v>2638.2158660000005</v>
      </c>
      <c r="Y86" s="12">
        <f t="shared" si="48"/>
        <v>2611.9786070000005</v>
      </c>
      <c r="Z86" s="12">
        <f t="shared" si="48"/>
        <v>2585.039123</v>
      </c>
      <c r="AA86" s="12">
        <f t="shared" si="48"/>
        <v>2558.905976</v>
      </c>
      <c r="AB86" s="12">
        <f t="shared" si="48"/>
        <v>2517.7643440000002</v>
      </c>
      <c r="AC86" s="12">
        <f t="shared" si="48"/>
        <v>2473.242659</v>
      </c>
      <c r="AD86" s="12">
        <f t="shared" ref="AD86:AU86" si="49">SUM(AD99:AD101,AD107)</f>
        <v>2424.7938079999999</v>
      </c>
      <c r="AE86" s="12">
        <f t="shared" si="49"/>
        <v>2376.1886889999996</v>
      </c>
      <c r="AF86" s="12">
        <f t="shared" si="49"/>
        <v>2326.893067</v>
      </c>
      <c r="AG86" s="12">
        <f t="shared" si="49"/>
        <v>2279.0849009999997</v>
      </c>
      <c r="AH86" s="12">
        <f t="shared" si="49"/>
        <v>2231.9207759999999</v>
      </c>
      <c r="AI86" s="12">
        <f t="shared" si="49"/>
        <v>2183.639557</v>
      </c>
      <c r="AJ86" s="12">
        <f t="shared" si="49"/>
        <v>2134.853149</v>
      </c>
      <c r="AK86" s="12">
        <f t="shared" si="49"/>
        <v>2085.7571560000001</v>
      </c>
      <c r="AL86" s="12">
        <f t="shared" si="49"/>
        <v>2037.2671509999998</v>
      </c>
      <c r="AM86" s="12">
        <f t="shared" si="49"/>
        <v>1989.44751</v>
      </c>
      <c r="AN86" s="12">
        <f t="shared" si="49"/>
        <v>1941.7264560000001</v>
      </c>
      <c r="AO86" s="12">
        <f t="shared" si="49"/>
        <v>1893.777435</v>
      </c>
      <c r="AP86" s="12">
        <f t="shared" si="49"/>
        <v>1846.4891519999999</v>
      </c>
      <c r="AQ86" s="12">
        <f t="shared" si="49"/>
        <v>1799.2144090000002</v>
      </c>
      <c r="AR86" s="12">
        <f t="shared" si="49"/>
        <v>1752.262596</v>
      </c>
      <c r="AS86" s="12">
        <f t="shared" si="49"/>
        <v>1706.071641</v>
      </c>
      <c r="AT86" s="12">
        <f t="shared" si="49"/>
        <v>1661.110169</v>
      </c>
      <c r="AU86" s="12">
        <f t="shared" si="49"/>
        <v>1617.7449649999999</v>
      </c>
      <c r="AV86" s="11"/>
    </row>
    <row r="87" spans="1:48" x14ac:dyDescent="0.2">
      <c r="A87" s="24"/>
      <c r="B87" s="24"/>
      <c r="C87" s="11" t="s">
        <v>21</v>
      </c>
      <c r="D87" s="12">
        <f t="shared" ref="D87:AU87" si="50">D124</f>
        <v>4516.7402339999999</v>
      </c>
      <c r="E87" s="12">
        <f t="shared" si="50"/>
        <v>4414.2929690000001</v>
      </c>
      <c r="F87" s="12">
        <f t="shared" si="50"/>
        <v>4303.2617190000001</v>
      </c>
      <c r="G87" s="12">
        <f t="shared" si="50"/>
        <v>4271.2934569999998</v>
      </c>
      <c r="H87" s="12">
        <f t="shared" si="50"/>
        <v>4241.2607420000004</v>
      </c>
      <c r="I87" s="12">
        <f t="shared" si="50"/>
        <v>4294.7119140000004</v>
      </c>
      <c r="J87" s="12">
        <f t="shared" si="50"/>
        <v>4704.4697269999997</v>
      </c>
      <c r="K87" s="12">
        <f t="shared" si="50"/>
        <v>3746.2004390000002</v>
      </c>
      <c r="L87" s="12">
        <f t="shared" si="50"/>
        <v>3321.084961</v>
      </c>
      <c r="M87" s="12">
        <f t="shared" si="50"/>
        <v>3074.311768</v>
      </c>
      <c r="N87" s="12">
        <f t="shared" si="50"/>
        <v>2930.0915530000002</v>
      </c>
      <c r="O87" s="12">
        <f t="shared" si="50"/>
        <v>2712.0031739999999</v>
      </c>
      <c r="P87" s="12">
        <f t="shared" si="50"/>
        <v>2540.5419919999999</v>
      </c>
      <c r="Q87" s="12">
        <f t="shared" si="50"/>
        <v>2388.8542480000001</v>
      </c>
      <c r="R87" s="12">
        <f t="shared" si="50"/>
        <v>919.46875</v>
      </c>
      <c r="S87" s="12">
        <f t="shared" si="50"/>
        <v>-257.46575899999999</v>
      </c>
      <c r="T87" s="12">
        <f t="shared" si="50"/>
        <v>-557.47845500000005</v>
      </c>
      <c r="U87" s="12">
        <f t="shared" si="50"/>
        <v>-871.42504899999994</v>
      </c>
      <c r="V87" s="12">
        <f t="shared" si="50"/>
        <v>-1173.8865969999999</v>
      </c>
      <c r="W87" s="12">
        <f t="shared" si="50"/>
        <v>-1494.5638429999999</v>
      </c>
      <c r="X87" s="12">
        <f t="shared" si="50"/>
        <v>-1798.0471190000001</v>
      </c>
      <c r="Y87" s="12">
        <f t="shared" si="50"/>
        <v>-2100.2214359999998</v>
      </c>
      <c r="Z87" s="12">
        <f t="shared" si="50"/>
        <v>-2369.8120119999999</v>
      </c>
      <c r="AA87" s="12">
        <f t="shared" si="50"/>
        <v>-2642.6032709999999</v>
      </c>
      <c r="AB87" s="12">
        <f t="shared" si="50"/>
        <v>-2876.9194339999999</v>
      </c>
      <c r="AC87" s="12">
        <f t="shared" si="50"/>
        <v>-3083.6367190000001</v>
      </c>
      <c r="AD87" s="12">
        <f t="shared" si="50"/>
        <v>-3750.6811520000001</v>
      </c>
      <c r="AE87" s="12">
        <f t="shared" si="50"/>
        <v>-3684.7919919999999</v>
      </c>
      <c r="AF87" s="12">
        <f t="shared" si="50"/>
        <v>-3746.2338869999999</v>
      </c>
      <c r="AG87" s="12">
        <f t="shared" si="50"/>
        <v>-3654.056885</v>
      </c>
      <c r="AH87" s="12">
        <f t="shared" si="50"/>
        <v>-3599.4692380000001</v>
      </c>
      <c r="AI87" s="12">
        <f t="shared" si="50"/>
        <v>-3547.9194339999999</v>
      </c>
      <c r="AJ87" s="12">
        <f t="shared" si="50"/>
        <v>-3507.3659670000002</v>
      </c>
      <c r="AK87" s="12">
        <f t="shared" si="50"/>
        <v>-3472.3679200000001</v>
      </c>
      <c r="AL87" s="12">
        <f t="shared" si="50"/>
        <v>-3590.9313959999999</v>
      </c>
      <c r="AM87" s="12">
        <f t="shared" si="50"/>
        <v>-3708.7985840000001</v>
      </c>
      <c r="AN87" s="12">
        <f t="shared" si="50"/>
        <v>-3744.3149410000001</v>
      </c>
      <c r="AO87" s="12">
        <f t="shared" si="50"/>
        <v>-3821.1992190000001</v>
      </c>
      <c r="AP87" s="12">
        <f t="shared" si="50"/>
        <v>-3902.9304200000001</v>
      </c>
      <c r="AQ87" s="12">
        <f t="shared" si="50"/>
        <v>-3938.8972170000002</v>
      </c>
      <c r="AR87" s="12">
        <f t="shared" si="50"/>
        <v>-3994.1989749999998</v>
      </c>
      <c r="AS87" s="12">
        <f t="shared" si="50"/>
        <v>-3966.6403810000002</v>
      </c>
      <c r="AT87" s="12">
        <f t="shared" si="50"/>
        <v>-3937.6135250000002</v>
      </c>
      <c r="AU87" s="12">
        <f t="shared" si="50"/>
        <v>-3933.7109380000002</v>
      </c>
      <c r="AV87" s="11"/>
    </row>
    <row r="88" spans="1:48" x14ac:dyDescent="0.2">
      <c r="A88" s="24"/>
      <c r="B88" s="24"/>
      <c r="C88" s="11" t="s">
        <v>22</v>
      </c>
      <c r="D88" s="12">
        <f t="shared" ref="D88:AC88" si="51">D128-SUM(D82:D87)</f>
        <v>8564.672203999995</v>
      </c>
      <c r="E88" s="12">
        <f t="shared" si="51"/>
        <v>8488.5330130000002</v>
      </c>
      <c r="F88" s="12">
        <f t="shared" si="51"/>
        <v>8157.7152709999937</v>
      </c>
      <c r="G88" s="12">
        <f t="shared" si="51"/>
        <v>8331.5660859999989</v>
      </c>
      <c r="H88" s="12">
        <f t="shared" si="51"/>
        <v>8347.1906580000068</v>
      </c>
      <c r="I88" s="12">
        <f t="shared" si="51"/>
        <v>8346.6709749999936</v>
      </c>
      <c r="J88" s="12">
        <f t="shared" si="51"/>
        <v>8708.3052529999914</v>
      </c>
      <c r="K88" s="12">
        <f t="shared" si="51"/>
        <v>8916.0988459999935</v>
      </c>
      <c r="L88" s="12">
        <f t="shared" si="51"/>
        <v>9047.3291339999996</v>
      </c>
      <c r="M88" s="12">
        <f t="shared" si="51"/>
        <v>9112.2636270000003</v>
      </c>
      <c r="N88" s="12">
        <f t="shared" si="51"/>
        <v>9158.8706040000034</v>
      </c>
      <c r="O88" s="12">
        <f t="shared" si="51"/>
        <v>9218.7490089999992</v>
      </c>
      <c r="P88" s="12">
        <f t="shared" si="51"/>
        <v>9266.7158660000059</v>
      </c>
      <c r="Q88" s="12">
        <f t="shared" si="51"/>
        <v>9306.115080999989</v>
      </c>
      <c r="R88" s="12">
        <f t="shared" si="51"/>
        <v>8532.6043869999994</v>
      </c>
      <c r="S88" s="12">
        <f t="shared" si="51"/>
        <v>8634.3830280000038</v>
      </c>
      <c r="T88" s="12">
        <f t="shared" si="51"/>
        <v>8726.016724999994</v>
      </c>
      <c r="U88" s="12">
        <f t="shared" si="51"/>
        <v>8812.3621049999929</v>
      </c>
      <c r="V88" s="12">
        <f t="shared" si="51"/>
        <v>8889.7384960000054</v>
      </c>
      <c r="W88" s="12">
        <f t="shared" si="51"/>
        <v>8973.7543480000022</v>
      </c>
      <c r="X88" s="12">
        <f t="shared" si="51"/>
        <v>9047.4906160000028</v>
      </c>
      <c r="Y88" s="12">
        <f t="shared" si="51"/>
        <v>9101.8252869999997</v>
      </c>
      <c r="Z88" s="12">
        <f t="shared" si="51"/>
        <v>9135.7853099999993</v>
      </c>
      <c r="AA88" s="12">
        <f t="shared" si="51"/>
        <v>9157.2375169999941</v>
      </c>
      <c r="AB88" s="12">
        <f t="shared" si="51"/>
        <v>9147.9984739999927</v>
      </c>
      <c r="AC88" s="12">
        <f t="shared" si="51"/>
        <v>9134.2845319999906</v>
      </c>
      <c r="AD88" s="12">
        <f t="shared" ref="AD88:AU88" si="52">AD128-SUM(AD82:AD87)</f>
        <v>9107.1519629999893</v>
      </c>
      <c r="AE88" s="12">
        <f t="shared" si="52"/>
        <v>9072.8417679999911</v>
      </c>
      <c r="AF88" s="12">
        <f t="shared" si="52"/>
        <v>9027.5205990000031</v>
      </c>
      <c r="AG88" s="12">
        <f t="shared" si="52"/>
        <v>9023.3815919999979</v>
      </c>
      <c r="AH88" s="12">
        <f t="shared" si="52"/>
        <v>9001.8817119999949</v>
      </c>
      <c r="AI88" s="12">
        <f t="shared" si="52"/>
        <v>8959.2385880000002</v>
      </c>
      <c r="AJ88" s="12">
        <f t="shared" si="52"/>
        <v>8893.4822389999972</v>
      </c>
      <c r="AK88" s="12">
        <f t="shared" si="52"/>
        <v>8807.1695119999968</v>
      </c>
      <c r="AL88" s="12">
        <f t="shared" si="52"/>
        <v>8715.8914940000031</v>
      </c>
      <c r="AM88" s="12">
        <f t="shared" si="52"/>
        <v>8612.2374420000015</v>
      </c>
      <c r="AN88" s="12">
        <f t="shared" si="52"/>
        <v>8501.4317459999984</v>
      </c>
      <c r="AO88" s="12">
        <f t="shared" si="52"/>
        <v>8386.5724799999953</v>
      </c>
      <c r="AP88" s="12">
        <f t="shared" si="52"/>
        <v>8269.7028049999972</v>
      </c>
      <c r="AQ88" s="12">
        <f t="shared" si="52"/>
        <v>8152.3798129999996</v>
      </c>
      <c r="AR88" s="12">
        <f t="shared" si="52"/>
        <v>8035.0964289999974</v>
      </c>
      <c r="AS88" s="12">
        <f t="shared" si="52"/>
        <v>7920.4226829999971</v>
      </c>
      <c r="AT88" s="12">
        <f t="shared" si="52"/>
        <v>7810.9387060000008</v>
      </c>
      <c r="AU88" s="12">
        <f t="shared" si="52"/>
        <v>7704.2680979999968</v>
      </c>
      <c r="AV88" s="11"/>
    </row>
    <row r="89" spans="1:48" x14ac:dyDescent="0.2">
      <c r="A89" s="24"/>
      <c r="B89" s="24"/>
      <c r="C89" s="11"/>
      <c r="D89" s="12">
        <f t="shared" ref="D89:AC89" si="53">SUM(D82:D88)</f>
        <v>45723.789062999997</v>
      </c>
      <c r="E89" s="12">
        <f t="shared" si="53"/>
        <v>45600.472655999998</v>
      </c>
      <c r="F89" s="12">
        <f t="shared" si="53"/>
        <v>44759.867187999997</v>
      </c>
      <c r="G89" s="12">
        <f t="shared" si="53"/>
        <v>46064.4375</v>
      </c>
      <c r="H89" s="12">
        <f t="shared" si="53"/>
        <v>46934.066405999998</v>
      </c>
      <c r="I89" s="12">
        <f t="shared" si="53"/>
        <v>47294.707030999998</v>
      </c>
      <c r="J89" s="12">
        <f t="shared" si="53"/>
        <v>49726.929687999997</v>
      </c>
      <c r="K89" s="12">
        <f t="shared" si="53"/>
        <v>50071.820312999997</v>
      </c>
      <c r="L89" s="12">
        <f t="shared" si="53"/>
        <v>50462.183594000002</v>
      </c>
      <c r="M89" s="12">
        <f t="shared" si="53"/>
        <v>50712.277344000002</v>
      </c>
      <c r="N89" s="12">
        <f t="shared" si="53"/>
        <v>51022.917969000002</v>
      </c>
      <c r="O89" s="12">
        <f t="shared" si="53"/>
        <v>51368.96875</v>
      </c>
      <c r="P89" s="12">
        <f t="shared" si="53"/>
        <v>51719.753905999998</v>
      </c>
      <c r="Q89" s="12">
        <f t="shared" si="53"/>
        <v>52065.882812999997</v>
      </c>
      <c r="R89" s="12">
        <f t="shared" si="53"/>
        <v>46710.074219000002</v>
      </c>
      <c r="S89" s="12">
        <f t="shared" si="53"/>
        <v>46143.496094000002</v>
      </c>
      <c r="T89" s="12">
        <f t="shared" si="53"/>
        <v>46418.726562999997</v>
      </c>
      <c r="U89" s="12">
        <f t="shared" si="53"/>
        <v>46571.441405999998</v>
      </c>
      <c r="V89" s="12">
        <f t="shared" si="53"/>
        <v>46701.058594000002</v>
      </c>
      <c r="W89" s="12">
        <f t="shared" si="53"/>
        <v>46792.160155999998</v>
      </c>
      <c r="X89" s="12">
        <f t="shared" si="53"/>
        <v>46866.066405999998</v>
      </c>
      <c r="Y89" s="12">
        <f t="shared" si="53"/>
        <v>46885.816405999998</v>
      </c>
      <c r="Z89" s="12">
        <f t="shared" si="53"/>
        <v>46874.394530999998</v>
      </c>
      <c r="AA89" s="12">
        <f t="shared" si="53"/>
        <v>46800.238280999998</v>
      </c>
      <c r="AB89" s="12">
        <f t="shared" si="53"/>
        <v>45007.457030999998</v>
      </c>
      <c r="AC89" s="12">
        <f t="shared" si="53"/>
        <v>44655.867187999997</v>
      </c>
      <c r="AD89" s="12">
        <f t="shared" ref="AD89:AU89" si="54">SUM(AD82:AD88)</f>
        <v>43800.726562999997</v>
      </c>
      <c r="AE89" s="12">
        <f t="shared" si="54"/>
        <v>43633.269530999998</v>
      </c>
      <c r="AF89" s="12">
        <f t="shared" si="54"/>
        <v>43277.097655999998</v>
      </c>
      <c r="AG89" s="12">
        <f t="shared" si="54"/>
        <v>43028.996094000002</v>
      </c>
      <c r="AH89" s="12">
        <f t="shared" si="54"/>
        <v>42674.484375</v>
      </c>
      <c r="AI89" s="12">
        <f t="shared" si="54"/>
        <v>42247.558594000002</v>
      </c>
      <c r="AJ89" s="12">
        <f t="shared" si="54"/>
        <v>41737.328125</v>
      </c>
      <c r="AK89" s="12">
        <f t="shared" si="54"/>
        <v>41169.285155999998</v>
      </c>
      <c r="AL89" s="12">
        <f t="shared" si="54"/>
        <v>40406.714844000002</v>
      </c>
      <c r="AM89" s="12">
        <f t="shared" si="54"/>
        <v>39617.050780999998</v>
      </c>
      <c r="AN89" s="12">
        <f t="shared" si="54"/>
        <v>38891.425780999998</v>
      </c>
      <c r="AO89" s="12">
        <f t="shared" si="54"/>
        <v>38121.273437999997</v>
      </c>
      <c r="AP89" s="12">
        <f t="shared" si="54"/>
        <v>37368.777344000002</v>
      </c>
      <c r="AQ89" s="12">
        <f t="shared" si="54"/>
        <v>36684.671875</v>
      </c>
      <c r="AR89" s="12">
        <f t="shared" si="54"/>
        <v>36013.277344000002</v>
      </c>
      <c r="AS89" s="12">
        <f t="shared" si="54"/>
        <v>35456.132812999997</v>
      </c>
      <c r="AT89" s="12">
        <f t="shared" si="54"/>
        <v>34935.140625</v>
      </c>
      <c r="AU89" s="12">
        <f t="shared" si="54"/>
        <v>34411.671875</v>
      </c>
      <c r="AV89" s="11"/>
    </row>
    <row r="90" spans="1:48" x14ac:dyDescent="0.2">
      <c r="A90" s="24"/>
      <c r="B90" s="24"/>
      <c r="C90" s="42" t="s">
        <v>63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</row>
    <row r="91" spans="1:48" x14ac:dyDescent="0.2">
      <c r="A91" s="44" t="s">
        <v>68</v>
      </c>
      <c r="B91" s="24"/>
      <c r="C91" s="74" t="s">
        <v>93</v>
      </c>
      <c r="D91" s="13">
        <v>2766.088135</v>
      </c>
      <c r="E91" s="13">
        <v>2716.724365</v>
      </c>
      <c r="F91" s="13">
        <v>2534.5866700000001</v>
      </c>
      <c r="G91" s="13">
        <v>2535.2421880000002</v>
      </c>
      <c r="H91" s="13">
        <v>2476.2402339999999</v>
      </c>
      <c r="I91" s="13">
        <v>2402.0085450000001</v>
      </c>
      <c r="J91" s="13">
        <v>2405.1440429999998</v>
      </c>
      <c r="K91" s="13">
        <v>2445.8972170000002</v>
      </c>
      <c r="L91" s="13">
        <v>2476.6877439999998</v>
      </c>
      <c r="M91" s="13">
        <v>2513.001221</v>
      </c>
      <c r="N91" s="13">
        <v>2547.3481449999999</v>
      </c>
      <c r="O91" s="13">
        <v>2583.7607419999999</v>
      </c>
      <c r="P91" s="13">
        <v>2613.1713869999999</v>
      </c>
      <c r="Q91" s="13">
        <v>2638.1938479999999</v>
      </c>
      <c r="R91" s="13">
        <v>2548.9907229999999</v>
      </c>
      <c r="S91" s="13">
        <v>2581.3073730000001</v>
      </c>
      <c r="T91" s="13">
        <v>2611.2375489999999</v>
      </c>
      <c r="U91" s="13">
        <v>2640.2941890000002</v>
      </c>
      <c r="V91" s="13">
        <v>2667.8420409999999</v>
      </c>
      <c r="W91" s="13">
        <v>2702.4313959999999</v>
      </c>
      <c r="X91" s="13">
        <v>2735.703857</v>
      </c>
      <c r="Y91" s="13">
        <v>2767.1584469999998</v>
      </c>
      <c r="Z91" s="13">
        <v>2796.3125</v>
      </c>
      <c r="AA91" s="13">
        <v>2822.921875</v>
      </c>
      <c r="AB91" s="13">
        <v>2858.7797850000002</v>
      </c>
      <c r="AC91" s="13">
        <v>2890.6645509999998</v>
      </c>
      <c r="AD91" s="13">
        <v>2919.7145999999998</v>
      </c>
      <c r="AE91" s="13">
        <v>2948.0297850000002</v>
      </c>
      <c r="AF91" s="13">
        <v>2973.09375</v>
      </c>
      <c r="AG91" s="13">
        <v>3012.797607</v>
      </c>
      <c r="AH91" s="13">
        <v>3047.0546880000002</v>
      </c>
      <c r="AI91" s="13">
        <v>3073.2478030000002</v>
      </c>
      <c r="AJ91" s="13">
        <v>3089.1296390000002</v>
      </c>
      <c r="AK91" s="13">
        <v>3094.0397950000001</v>
      </c>
      <c r="AL91" s="13">
        <v>3094.2370609999998</v>
      </c>
      <c r="AM91" s="13">
        <v>3085.6247560000002</v>
      </c>
      <c r="AN91" s="13">
        <v>3068.8920899999998</v>
      </c>
      <c r="AO91" s="13">
        <v>3045.2495119999999</v>
      </c>
      <c r="AP91" s="13">
        <v>3015.7380370000001</v>
      </c>
      <c r="AQ91" s="13">
        <v>2981.1674800000001</v>
      </c>
      <c r="AR91" s="13">
        <v>2942.4204100000002</v>
      </c>
      <c r="AS91" s="13">
        <v>2901.5715329999998</v>
      </c>
      <c r="AT91" s="13">
        <v>2860.8071289999998</v>
      </c>
      <c r="AU91" s="14">
        <v>2819.1311040000001</v>
      </c>
      <c r="AV91" s="11"/>
    </row>
    <row r="92" spans="1:48" x14ac:dyDescent="0.2">
      <c r="A92" s="41" t="s">
        <v>81</v>
      </c>
      <c r="B92" s="24"/>
      <c r="C92" s="11" t="s">
        <v>31</v>
      </c>
      <c r="D92" s="12">
        <f t="shared" ref="D92:AC92" si="55">D83+D91</f>
        <v>5735.2373660000003</v>
      </c>
      <c r="E92" s="12">
        <f t="shared" si="55"/>
        <v>5773.7365719999998</v>
      </c>
      <c r="F92" s="12">
        <f t="shared" si="55"/>
        <v>5415.929322</v>
      </c>
      <c r="G92" s="12">
        <f t="shared" si="55"/>
        <v>5415.3824160000004</v>
      </c>
      <c r="H92" s="12">
        <f t="shared" si="55"/>
        <v>5303.0616149999996</v>
      </c>
      <c r="I92" s="12">
        <f t="shared" si="55"/>
        <v>5137.601807</v>
      </c>
      <c r="J92" s="12">
        <f t="shared" si="55"/>
        <v>5115.320831</v>
      </c>
      <c r="K92" s="12">
        <f t="shared" si="55"/>
        <v>5151.3761300000006</v>
      </c>
      <c r="L92" s="12">
        <f t="shared" si="55"/>
        <v>5179.0518489999995</v>
      </c>
      <c r="M92" s="12">
        <f t="shared" si="55"/>
        <v>5221.5084539999998</v>
      </c>
      <c r="N92" s="12">
        <f t="shared" si="55"/>
        <v>5261.6542060000002</v>
      </c>
      <c r="O92" s="12">
        <f t="shared" si="55"/>
        <v>5307.8091430000004</v>
      </c>
      <c r="P92" s="12">
        <f t="shared" si="55"/>
        <v>5342.651245</v>
      </c>
      <c r="Q92" s="12">
        <f t="shared" si="55"/>
        <v>5369.1041260000002</v>
      </c>
      <c r="R92" s="12">
        <f t="shared" si="55"/>
        <v>5207.8271800000002</v>
      </c>
      <c r="S92" s="12">
        <f t="shared" si="55"/>
        <v>5237.4444270000004</v>
      </c>
      <c r="T92" s="12">
        <f t="shared" si="55"/>
        <v>5260.3512580000006</v>
      </c>
      <c r="U92" s="12">
        <f t="shared" si="55"/>
        <v>5274.9398490000003</v>
      </c>
      <c r="V92" s="12">
        <f t="shared" si="55"/>
        <v>5287.260131</v>
      </c>
      <c r="W92" s="12">
        <f t="shared" si="55"/>
        <v>5312.9895020000004</v>
      </c>
      <c r="X92" s="12">
        <f t="shared" si="55"/>
        <v>5338.4650569999994</v>
      </c>
      <c r="Y92" s="12">
        <f t="shared" si="55"/>
        <v>5362.8041379999995</v>
      </c>
      <c r="Z92" s="12">
        <f t="shared" si="55"/>
        <v>5382.9299929999997</v>
      </c>
      <c r="AA92" s="12">
        <f t="shared" si="55"/>
        <v>5400.7497249999997</v>
      </c>
      <c r="AB92" s="12">
        <f t="shared" si="55"/>
        <v>5434.4173879999998</v>
      </c>
      <c r="AC92" s="12">
        <f t="shared" si="55"/>
        <v>5461.254578</v>
      </c>
      <c r="AD92" s="12">
        <f t="shared" ref="AD92:AU92" si="56">AD83+AD91</f>
        <v>5485.0009769999997</v>
      </c>
      <c r="AE92" s="12">
        <f t="shared" si="56"/>
        <v>5508.5455930000007</v>
      </c>
      <c r="AF92" s="12">
        <f t="shared" si="56"/>
        <v>5528.6993409999995</v>
      </c>
      <c r="AG92" s="12">
        <f t="shared" si="56"/>
        <v>5572.4717700000001</v>
      </c>
      <c r="AH92" s="12">
        <f t="shared" si="56"/>
        <v>5610.6394360000004</v>
      </c>
      <c r="AI92" s="12">
        <f t="shared" si="56"/>
        <v>5640.5848079999996</v>
      </c>
      <c r="AJ92" s="12">
        <f t="shared" si="56"/>
        <v>5659.9748230000005</v>
      </c>
      <c r="AK92" s="12">
        <f t="shared" si="56"/>
        <v>5667.7285759999995</v>
      </c>
      <c r="AL92" s="12">
        <f t="shared" si="56"/>
        <v>5670.7750550000001</v>
      </c>
      <c r="AM92" s="12">
        <f t="shared" si="56"/>
        <v>5664.6336060000003</v>
      </c>
      <c r="AN92" s="12">
        <f t="shared" si="56"/>
        <v>5649.8169249999992</v>
      </c>
      <c r="AO92" s="12">
        <f t="shared" si="56"/>
        <v>5627.3665469999996</v>
      </c>
      <c r="AP92" s="12">
        <f t="shared" si="56"/>
        <v>5598.2391660000003</v>
      </c>
      <c r="AQ92" s="12">
        <f t="shared" si="56"/>
        <v>5563.2929080000004</v>
      </c>
      <c r="AR92" s="12">
        <f t="shared" si="56"/>
        <v>5523.33313</v>
      </c>
      <c r="AS92" s="12">
        <f t="shared" si="56"/>
        <v>5480.5042720000001</v>
      </c>
      <c r="AT92" s="12">
        <f t="shared" si="56"/>
        <v>5437.2236929999999</v>
      </c>
      <c r="AU92" s="12">
        <f t="shared" si="56"/>
        <v>5392.5515439999999</v>
      </c>
      <c r="AV92" s="11"/>
    </row>
    <row r="93" spans="1:48" x14ac:dyDescent="0.2">
      <c r="A93" s="24"/>
      <c r="B93" s="24"/>
      <c r="C93" s="11" t="s">
        <v>32</v>
      </c>
      <c r="D93" s="12">
        <f t="shared" ref="D93:AC93" si="57">D88-D91</f>
        <v>5798.584068999995</v>
      </c>
      <c r="E93" s="12">
        <f t="shared" si="57"/>
        <v>5771.8086480000002</v>
      </c>
      <c r="F93" s="12">
        <f t="shared" si="57"/>
        <v>5623.1286009999931</v>
      </c>
      <c r="G93" s="12">
        <f t="shared" si="57"/>
        <v>5796.3238979999987</v>
      </c>
      <c r="H93" s="12">
        <f t="shared" si="57"/>
        <v>5870.9504240000069</v>
      </c>
      <c r="I93" s="12">
        <f t="shared" si="57"/>
        <v>5944.662429999993</v>
      </c>
      <c r="J93" s="12">
        <f t="shared" si="57"/>
        <v>6303.1612099999911</v>
      </c>
      <c r="K93" s="12">
        <f t="shared" si="57"/>
        <v>6470.2016289999938</v>
      </c>
      <c r="L93" s="12">
        <f t="shared" si="57"/>
        <v>6570.6413899999998</v>
      </c>
      <c r="M93" s="12">
        <f t="shared" si="57"/>
        <v>6599.2624059999998</v>
      </c>
      <c r="N93" s="12">
        <f t="shared" si="57"/>
        <v>6611.5224590000034</v>
      </c>
      <c r="O93" s="12">
        <f t="shared" si="57"/>
        <v>6634.9882669999988</v>
      </c>
      <c r="P93" s="12">
        <f t="shared" si="57"/>
        <v>6653.5444790000056</v>
      </c>
      <c r="Q93" s="12">
        <f t="shared" si="57"/>
        <v>6667.9212329999891</v>
      </c>
      <c r="R93" s="12">
        <f t="shared" si="57"/>
        <v>5983.6136639999995</v>
      </c>
      <c r="S93" s="12">
        <f t="shared" si="57"/>
        <v>6053.0756550000042</v>
      </c>
      <c r="T93" s="12">
        <f t="shared" si="57"/>
        <v>6114.7791759999945</v>
      </c>
      <c r="U93" s="12">
        <f t="shared" si="57"/>
        <v>6172.0679159999927</v>
      </c>
      <c r="V93" s="12">
        <f t="shared" si="57"/>
        <v>6221.8964550000055</v>
      </c>
      <c r="W93" s="12">
        <f t="shared" si="57"/>
        <v>6271.3229520000023</v>
      </c>
      <c r="X93" s="12">
        <f t="shared" si="57"/>
        <v>6311.7867590000023</v>
      </c>
      <c r="Y93" s="12">
        <f t="shared" si="57"/>
        <v>6334.6668399999999</v>
      </c>
      <c r="Z93" s="12">
        <f t="shared" si="57"/>
        <v>6339.4728099999993</v>
      </c>
      <c r="AA93" s="12">
        <f t="shared" si="57"/>
        <v>6334.3156419999941</v>
      </c>
      <c r="AB93" s="12">
        <f t="shared" si="57"/>
        <v>6289.2186889999921</v>
      </c>
      <c r="AC93" s="12">
        <f t="shared" si="57"/>
        <v>6243.6199809999907</v>
      </c>
      <c r="AD93" s="12">
        <f t="shared" ref="AD93:AU93" si="58">AD88-AD91</f>
        <v>6187.43736299999</v>
      </c>
      <c r="AE93" s="12">
        <f t="shared" si="58"/>
        <v>6124.8119829999905</v>
      </c>
      <c r="AF93" s="12">
        <f t="shared" si="58"/>
        <v>6054.4268490000031</v>
      </c>
      <c r="AG93" s="12">
        <f t="shared" si="58"/>
        <v>6010.5839849999975</v>
      </c>
      <c r="AH93" s="12">
        <f t="shared" si="58"/>
        <v>5954.8270239999947</v>
      </c>
      <c r="AI93" s="12">
        <f t="shared" si="58"/>
        <v>5885.990785</v>
      </c>
      <c r="AJ93" s="12">
        <f t="shared" si="58"/>
        <v>5804.3525999999965</v>
      </c>
      <c r="AK93" s="12">
        <f t="shared" si="58"/>
        <v>5713.1297169999962</v>
      </c>
      <c r="AL93" s="12">
        <f t="shared" si="58"/>
        <v>5621.6544330000033</v>
      </c>
      <c r="AM93" s="12">
        <f t="shared" si="58"/>
        <v>5526.6126860000013</v>
      </c>
      <c r="AN93" s="12">
        <f t="shared" si="58"/>
        <v>5432.539655999999</v>
      </c>
      <c r="AO93" s="12">
        <f t="shared" si="58"/>
        <v>5341.3229679999949</v>
      </c>
      <c r="AP93" s="12">
        <f t="shared" si="58"/>
        <v>5253.9647679999971</v>
      </c>
      <c r="AQ93" s="12">
        <f t="shared" si="58"/>
        <v>5171.2123329999995</v>
      </c>
      <c r="AR93" s="12">
        <f t="shared" si="58"/>
        <v>5092.6760189999968</v>
      </c>
      <c r="AS93" s="12">
        <f t="shared" si="58"/>
        <v>5018.8511499999968</v>
      </c>
      <c r="AT93" s="12">
        <f t="shared" si="58"/>
        <v>4950.131577000001</v>
      </c>
      <c r="AU93" s="12">
        <f t="shared" si="58"/>
        <v>4885.1369939999968</v>
      </c>
      <c r="AV93" s="11"/>
    </row>
    <row r="94" spans="1:48" x14ac:dyDescent="0.2">
      <c r="A94" s="24"/>
      <c r="B94" s="24"/>
      <c r="C94" s="11"/>
      <c r="D94" s="12">
        <f t="shared" ref="D94:AC94" si="59">SUM(D92:D93,D84:D87,D82)</f>
        <v>45723.789062999989</v>
      </c>
      <c r="E94" s="12">
        <f t="shared" si="59"/>
        <v>45600.472655999998</v>
      </c>
      <c r="F94" s="12">
        <f t="shared" si="59"/>
        <v>44759.867187999989</v>
      </c>
      <c r="G94" s="12">
        <f t="shared" si="59"/>
        <v>46064.4375</v>
      </c>
      <c r="H94" s="12">
        <f t="shared" si="59"/>
        <v>46934.066406000005</v>
      </c>
      <c r="I94" s="12">
        <f t="shared" si="59"/>
        <v>47294.707030999998</v>
      </c>
      <c r="J94" s="12">
        <f t="shared" si="59"/>
        <v>49726.929687999989</v>
      </c>
      <c r="K94" s="12">
        <f t="shared" si="59"/>
        <v>50071.820312999997</v>
      </c>
      <c r="L94" s="12">
        <f t="shared" si="59"/>
        <v>50462.183594000002</v>
      </c>
      <c r="M94" s="12">
        <f t="shared" si="59"/>
        <v>50712.277344000002</v>
      </c>
      <c r="N94" s="12">
        <f t="shared" si="59"/>
        <v>51022.917969000002</v>
      </c>
      <c r="O94" s="12">
        <f t="shared" si="59"/>
        <v>51368.96875</v>
      </c>
      <c r="P94" s="12">
        <f t="shared" si="59"/>
        <v>51719.753906000005</v>
      </c>
      <c r="Q94" s="12">
        <f t="shared" si="59"/>
        <v>52065.882812999989</v>
      </c>
      <c r="R94" s="12">
        <f t="shared" si="59"/>
        <v>46710.074219000002</v>
      </c>
      <c r="S94" s="12">
        <f t="shared" si="59"/>
        <v>46143.496094000002</v>
      </c>
      <c r="T94" s="12">
        <f t="shared" si="59"/>
        <v>46418.726562999997</v>
      </c>
      <c r="U94" s="12">
        <f t="shared" si="59"/>
        <v>46571.441405999998</v>
      </c>
      <c r="V94" s="12">
        <f t="shared" si="59"/>
        <v>46701.058594000002</v>
      </c>
      <c r="W94" s="12">
        <f t="shared" si="59"/>
        <v>46792.160155999998</v>
      </c>
      <c r="X94" s="12">
        <f t="shared" si="59"/>
        <v>46866.066405999998</v>
      </c>
      <c r="Y94" s="12">
        <f t="shared" si="59"/>
        <v>46885.816405999998</v>
      </c>
      <c r="Z94" s="12">
        <f t="shared" si="59"/>
        <v>46874.394530999998</v>
      </c>
      <c r="AA94" s="12">
        <f t="shared" si="59"/>
        <v>46800.238280999998</v>
      </c>
      <c r="AB94" s="12">
        <f t="shared" si="59"/>
        <v>45007.457030999998</v>
      </c>
      <c r="AC94" s="12">
        <f t="shared" si="59"/>
        <v>44655.867187999989</v>
      </c>
      <c r="AD94" s="12">
        <f t="shared" ref="AD94:AU94" si="60">SUM(AD92:AD93,AD84:AD87,AD82)</f>
        <v>43800.726562999989</v>
      </c>
      <c r="AE94" s="12">
        <f t="shared" si="60"/>
        <v>43633.269530999998</v>
      </c>
      <c r="AF94" s="12">
        <f t="shared" si="60"/>
        <v>43277.097655999998</v>
      </c>
      <c r="AG94" s="12">
        <f t="shared" si="60"/>
        <v>43028.996094000002</v>
      </c>
      <c r="AH94" s="12">
        <f t="shared" si="60"/>
        <v>42674.484374999993</v>
      </c>
      <c r="AI94" s="12">
        <f t="shared" si="60"/>
        <v>42247.558594000002</v>
      </c>
      <c r="AJ94" s="12">
        <f t="shared" si="60"/>
        <v>41737.328125</v>
      </c>
      <c r="AK94" s="12">
        <f t="shared" si="60"/>
        <v>41169.285155999998</v>
      </c>
      <c r="AL94" s="12">
        <f t="shared" si="60"/>
        <v>40406.714844000002</v>
      </c>
      <c r="AM94" s="12">
        <f t="shared" si="60"/>
        <v>39617.050781000005</v>
      </c>
      <c r="AN94" s="12">
        <f t="shared" si="60"/>
        <v>38891.425780999998</v>
      </c>
      <c r="AO94" s="12">
        <f t="shared" si="60"/>
        <v>38121.273437999997</v>
      </c>
      <c r="AP94" s="12">
        <f t="shared" si="60"/>
        <v>37368.777343999995</v>
      </c>
      <c r="AQ94" s="12">
        <f t="shared" si="60"/>
        <v>36684.671874999993</v>
      </c>
      <c r="AR94" s="12">
        <f t="shared" si="60"/>
        <v>36013.277344000002</v>
      </c>
      <c r="AS94" s="12">
        <f t="shared" si="60"/>
        <v>35456.132812999997</v>
      </c>
      <c r="AT94" s="12">
        <f t="shared" si="60"/>
        <v>34935.140625</v>
      </c>
      <c r="AU94" s="12">
        <f t="shared" si="60"/>
        <v>34411.671875</v>
      </c>
      <c r="AV94" s="11"/>
    </row>
    <row r="95" spans="1:48" x14ac:dyDescent="0.2">
      <c r="A95" s="24"/>
      <c r="B95" s="24"/>
      <c r="C95" s="4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</row>
    <row r="96" spans="1:48" x14ac:dyDescent="0.2">
      <c r="A96" s="24"/>
      <c r="B96" s="24"/>
      <c r="C96" s="15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</row>
    <row r="97" spans="1:48" s="24" customFormat="1" x14ac:dyDescent="0.2">
      <c r="C97" s="27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</row>
    <row r="98" spans="1:48" x14ac:dyDescent="0.2">
      <c r="A98" s="10"/>
      <c r="B98" s="24"/>
      <c r="C98" s="75" t="s">
        <v>94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</row>
    <row r="99" spans="1:48" x14ac:dyDescent="0.2">
      <c r="A99" s="43" t="s">
        <v>69</v>
      </c>
      <c r="B99" s="24"/>
      <c r="C99" s="11" t="s">
        <v>33</v>
      </c>
      <c r="D99" s="17">
        <v>1369.2246090000001</v>
      </c>
      <c r="E99" s="17">
        <v>1320.9710689999999</v>
      </c>
      <c r="F99" s="17">
        <v>1328.7176509999999</v>
      </c>
      <c r="G99" s="17">
        <v>1400.584595</v>
      </c>
      <c r="H99" s="17">
        <v>1470.568726</v>
      </c>
      <c r="I99" s="17">
        <v>1508.8907469999999</v>
      </c>
      <c r="J99" s="17">
        <v>1537.86438</v>
      </c>
      <c r="K99" s="17">
        <v>1651.6311040000001</v>
      </c>
      <c r="L99" s="17">
        <v>1668.166504</v>
      </c>
      <c r="M99" s="17">
        <v>1610.321655</v>
      </c>
      <c r="N99" s="17">
        <v>1524.68103</v>
      </c>
      <c r="O99" s="17">
        <v>1455.505249</v>
      </c>
      <c r="P99" s="17">
        <v>1400.4858400000001</v>
      </c>
      <c r="Q99" s="17">
        <v>1354.6195070000001</v>
      </c>
      <c r="R99" s="17">
        <v>824.85314900000003</v>
      </c>
      <c r="S99" s="17">
        <v>822.12518299999999</v>
      </c>
      <c r="T99" s="17">
        <v>818.58557099999996</v>
      </c>
      <c r="U99" s="17">
        <v>812.63195800000005</v>
      </c>
      <c r="V99" s="17">
        <v>806.386841</v>
      </c>
      <c r="W99" s="17">
        <v>797.83679199999995</v>
      </c>
      <c r="X99" s="17">
        <v>789.015625</v>
      </c>
      <c r="Y99" s="17">
        <v>782.28527799999995</v>
      </c>
      <c r="Z99" s="17">
        <v>777.54968299999996</v>
      </c>
      <c r="AA99" s="17">
        <v>774.60064699999998</v>
      </c>
      <c r="AB99" s="17">
        <v>758.48748799999998</v>
      </c>
      <c r="AC99" s="17">
        <v>740.06848100000002</v>
      </c>
      <c r="AD99" s="17">
        <v>720.17321800000002</v>
      </c>
      <c r="AE99" s="17">
        <v>700.354736</v>
      </c>
      <c r="AF99" s="17">
        <v>681.33886700000005</v>
      </c>
      <c r="AG99" s="17">
        <v>656.65417500000001</v>
      </c>
      <c r="AH99" s="17">
        <v>634.06738299999995</v>
      </c>
      <c r="AI99" s="17">
        <v>613.98577899999998</v>
      </c>
      <c r="AJ99" s="17">
        <v>597.05297900000005</v>
      </c>
      <c r="AK99" s="17">
        <v>582.95251499999995</v>
      </c>
      <c r="AL99" s="17">
        <v>572.02905299999998</v>
      </c>
      <c r="AM99" s="17">
        <v>563.90722700000003</v>
      </c>
      <c r="AN99" s="17">
        <v>557.23223900000005</v>
      </c>
      <c r="AO99" s="17">
        <v>550.99694799999997</v>
      </c>
      <c r="AP99" s="17">
        <v>544.86987299999998</v>
      </c>
      <c r="AQ99" s="17">
        <v>538.29284700000005</v>
      </c>
      <c r="AR99" s="17">
        <v>531.25079300000004</v>
      </c>
      <c r="AS99" s="17">
        <v>523.66980000000001</v>
      </c>
      <c r="AT99" s="17">
        <v>515.690247</v>
      </c>
      <c r="AU99" s="18">
        <v>507.51385499999998</v>
      </c>
      <c r="AV99" s="11"/>
    </row>
    <row r="100" spans="1:48" x14ac:dyDescent="0.2">
      <c r="A100" s="41" t="s">
        <v>81</v>
      </c>
      <c r="B100" s="24"/>
      <c r="C100" s="11" t="s">
        <v>34</v>
      </c>
      <c r="D100" s="19">
        <v>1454.48999</v>
      </c>
      <c r="E100" s="19">
        <v>1436.2280270000001</v>
      </c>
      <c r="F100" s="19">
        <v>1409.5047609999999</v>
      </c>
      <c r="G100" s="19">
        <v>1426.330078</v>
      </c>
      <c r="H100" s="19">
        <v>1437.6483149999999</v>
      </c>
      <c r="I100" s="19">
        <v>1443.3405760000001</v>
      </c>
      <c r="J100" s="19">
        <v>1562.4217530000001</v>
      </c>
      <c r="K100" s="19">
        <v>1558.4647219999999</v>
      </c>
      <c r="L100" s="19">
        <v>1539.802124</v>
      </c>
      <c r="M100" s="19">
        <v>1507.438232</v>
      </c>
      <c r="N100" s="19">
        <v>1469.2080080000001</v>
      </c>
      <c r="O100" s="19">
        <v>1437.6126710000001</v>
      </c>
      <c r="P100" s="19">
        <v>1409.5974120000001</v>
      </c>
      <c r="Q100" s="19">
        <v>1382.1926269999999</v>
      </c>
      <c r="R100" s="19">
        <v>1169.790283</v>
      </c>
      <c r="S100" s="19">
        <v>1159.4499510000001</v>
      </c>
      <c r="T100" s="19">
        <v>1147.6304929999999</v>
      </c>
      <c r="U100" s="19">
        <v>1134.048462</v>
      </c>
      <c r="V100" s="19">
        <v>1119.902832</v>
      </c>
      <c r="W100" s="19">
        <v>1107.1450199999999</v>
      </c>
      <c r="X100" s="19">
        <v>1094.232178</v>
      </c>
      <c r="Y100" s="19">
        <v>1081.13147</v>
      </c>
      <c r="Z100" s="19">
        <v>1067.813232</v>
      </c>
      <c r="AA100" s="19">
        <v>1054.2109379999999</v>
      </c>
      <c r="AB100" s="19">
        <v>1040.994019</v>
      </c>
      <c r="AC100" s="19">
        <v>1027.241943</v>
      </c>
      <c r="AD100" s="19">
        <v>1011.981262</v>
      </c>
      <c r="AE100" s="19">
        <v>996.92755099999999</v>
      </c>
      <c r="AF100" s="19">
        <v>980.67834500000004</v>
      </c>
      <c r="AG100" s="19">
        <v>967.79815699999995</v>
      </c>
      <c r="AH100" s="19">
        <v>953.43975799999998</v>
      </c>
      <c r="AI100" s="19">
        <v>936.87670900000001</v>
      </c>
      <c r="AJ100" s="19">
        <v>918.04559300000005</v>
      </c>
      <c r="AK100" s="19">
        <v>897.19146699999999</v>
      </c>
      <c r="AL100" s="19">
        <v>875.15386999999998</v>
      </c>
      <c r="AM100" s="19">
        <v>851.75213599999995</v>
      </c>
      <c r="AN100" s="19">
        <v>827.54473900000005</v>
      </c>
      <c r="AO100" s="19">
        <v>803.00347899999997</v>
      </c>
      <c r="AP100" s="19">
        <v>778.67449999999997</v>
      </c>
      <c r="AQ100" s="19">
        <v>754.59088099999997</v>
      </c>
      <c r="AR100" s="19">
        <v>730.98730499999999</v>
      </c>
      <c r="AS100" s="19">
        <v>707.94049099999995</v>
      </c>
      <c r="AT100" s="19">
        <v>685.53942900000004</v>
      </c>
      <c r="AU100" s="20">
        <v>663.74249299999997</v>
      </c>
      <c r="AV100" s="11"/>
    </row>
    <row r="101" spans="1:48" x14ac:dyDescent="0.2">
      <c r="A101" s="24"/>
      <c r="B101" s="24"/>
      <c r="C101" s="11" t="s">
        <v>35</v>
      </c>
      <c r="D101" s="19">
        <v>753.67956500000003</v>
      </c>
      <c r="E101" s="19">
        <v>727.87786900000003</v>
      </c>
      <c r="F101" s="19">
        <v>714.73852499999998</v>
      </c>
      <c r="G101" s="19">
        <v>730.55413799999997</v>
      </c>
      <c r="H101" s="19">
        <v>746.23010299999999</v>
      </c>
      <c r="I101" s="19">
        <v>757.06494099999998</v>
      </c>
      <c r="J101" s="19">
        <v>784.66821300000004</v>
      </c>
      <c r="K101" s="19">
        <v>794.00561500000003</v>
      </c>
      <c r="L101" s="19">
        <v>793.52453600000001</v>
      </c>
      <c r="M101" s="19">
        <v>782.09045400000002</v>
      </c>
      <c r="N101" s="19">
        <v>766.23309300000005</v>
      </c>
      <c r="O101" s="19">
        <v>754.01977499999998</v>
      </c>
      <c r="P101" s="19">
        <v>744.42199700000003</v>
      </c>
      <c r="Q101" s="19">
        <v>732.88861099999997</v>
      </c>
      <c r="R101" s="19">
        <v>605.45831299999998</v>
      </c>
      <c r="S101" s="19">
        <v>603.49737500000003</v>
      </c>
      <c r="T101" s="19">
        <v>601.25500499999998</v>
      </c>
      <c r="U101" s="19">
        <v>597.07464600000003</v>
      </c>
      <c r="V101" s="19">
        <v>592.31982400000004</v>
      </c>
      <c r="W101" s="19">
        <v>587.71881099999996</v>
      </c>
      <c r="X101" s="19">
        <v>582.51971400000002</v>
      </c>
      <c r="Y101" s="19">
        <v>575.34942599999999</v>
      </c>
      <c r="Z101" s="19">
        <v>566.45330799999999</v>
      </c>
      <c r="AA101" s="19">
        <v>557.11834699999997</v>
      </c>
      <c r="AB101" s="19">
        <v>547.19757100000004</v>
      </c>
      <c r="AC101" s="19">
        <v>537.10821499999997</v>
      </c>
      <c r="AD101" s="19">
        <v>526.56927499999995</v>
      </c>
      <c r="AE101" s="19">
        <v>515.75933799999996</v>
      </c>
      <c r="AF101" s="19">
        <v>504.82959</v>
      </c>
      <c r="AG101" s="19">
        <v>496.699341</v>
      </c>
      <c r="AH101" s="19">
        <v>487.99865699999998</v>
      </c>
      <c r="AI101" s="19">
        <v>478.44500699999998</v>
      </c>
      <c r="AJ101" s="19">
        <v>468.05850199999998</v>
      </c>
      <c r="AK101" s="19">
        <v>457.01989700000001</v>
      </c>
      <c r="AL101" s="19">
        <v>444.86245700000001</v>
      </c>
      <c r="AM101" s="19">
        <v>432.32891799999999</v>
      </c>
      <c r="AN101" s="19">
        <v>419.462311</v>
      </c>
      <c r="AO101" s="19">
        <v>406.37622099999999</v>
      </c>
      <c r="AP101" s="19">
        <v>393.64267000000001</v>
      </c>
      <c r="AQ101" s="19">
        <v>381.06350700000002</v>
      </c>
      <c r="AR101" s="19">
        <v>368.69976800000001</v>
      </c>
      <c r="AS101" s="19">
        <v>356.870026</v>
      </c>
      <c r="AT101" s="19">
        <v>345.76199300000002</v>
      </c>
      <c r="AU101" s="20">
        <v>335.64328</v>
      </c>
      <c r="AV101" s="11"/>
    </row>
    <row r="102" spans="1:48" x14ac:dyDescent="0.2">
      <c r="A102" s="24"/>
      <c r="B102" s="24"/>
      <c r="C102" s="11" t="s">
        <v>36</v>
      </c>
      <c r="D102" s="19">
        <v>3825.2719729999999</v>
      </c>
      <c r="E102" s="19">
        <v>3740.9494629999999</v>
      </c>
      <c r="F102" s="19">
        <v>3571.3603520000001</v>
      </c>
      <c r="G102" s="19">
        <v>3578.7001949999999</v>
      </c>
      <c r="H102" s="19">
        <v>3540.2719729999999</v>
      </c>
      <c r="I102" s="19">
        <v>3454.632568</v>
      </c>
      <c r="J102" s="19">
        <v>3612.7626949999999</v>
      </c>
      <c r="K102" s="19">
        <v>3706.650635</v>
      </c>
      <c r="L102" s="19">
        <v>3748.1464839999999</v>
      </c>
      <c r="M102" s="19">
        <v>3783.3872070000002</v>
      </c>
      <c r="N102" s="19">
        <v>3820.3295899999998</v>
      </c>
      <c r="O102" s="19">
        <v>3858.8684079999998</v>
      </c>
      <c r="P102" s="19">
        <v>3882.9418949999999</v>
      </c>
      <c r="Q102" s="19">
        <v>3898.2236330000001</v>
      </c>
      <c r="R102" s="19">
        <v>3513.3110350000002</v>
      </c>
      <c r="S102" s="19">
        <v>3566.361328</v>
      </c>
      <c r="T102" s="19">
        <v>3613.1860350000002</v>
      </c>
      <c r="U102" s="19">
        <v>3652.7927249999998</v>
      </c>
      <c r="V102" s="19">
        <v>3686.570068</v>
      </c>
      <c r="W102" s="19">
        <v>3718.5620119999999</v>
      </c>
      <c r="X102" s="19">
        <v>3744.3413089999999</v>
      </c>
      <c r="Y102" s="19">
        <v>3759.272461</v>
      </c>
      <c r="Z102" s="19">
        <v>3761.5385740000002</v>
      </c>
      <c r="AA102" s="19">
        <v>3751.7973630000001</v>
      </c>
      <c r="AB102" s="19">
        <v>3695.0322270000001</v>
      </c>
      <c r="AC102" s="19">
        <v>3628.3405760000001</v>
      </c>
      <c r="AD102" s="19">
        <v>3556.6303710000002</v>
      </c>
      <c r="AE102" s="19">
        <v>3480.084961</v>
      </c>
      <c r="AF102" s="19">
        <v>3398.8171390000002</v>
      </c>
      <c r="AG102" s="19">
        <v>3319.3686520000001</v>
      </c>
      <c r="AH102" s="19">
        <v>3234.3645019999999</v>
      </c>
      <c r="AI102" s="19">
        <v>3144.2346189999998</v>
      </c>
      <c r="AJ102" s="19">
        <v>3049.6906739999999</v>
      </c>
      <c r="AK102" s="19">
        <v>2952.189453</v>
      </c>
      <c r="AL102" s="19">
        <v>2855.9665530000002</v>
      </c>
      <c r="AM102" s="19">
        <v>2761.0129390000002</v>
      </c>
      <c r="AN102" s="19">
        <v>2669.5141600000002</v>
      </c>
      <c r="AO102" s="19">
        <v>2582.999268</v>
      </c>
      <c r="AP102" s="19">
        <v>2502.7456050000001</v>
      </c>
      <c r="AQ102" s="19">
        <v>2429.2097170000002</v>
      </c>
      <c r="AR102" s="19">
        <v>2362.070557</v>
      </c>
      <c r="AS102" s="19">
        <v>2301.584961</v>
      </c>
      <c r="AT102" s="19">
        <v>2247.4848630000001</v>
      </c>
      <c r="AU102" s="20">
        <v>2198.1528320000002</v>
      </c>
      <c r="AV102" s="11"/>
    </row>
    <row r="103" spans="1:48" x14ac:dyDescent="0.2">
      <c r="A103" s="24"/>
      <c r="B103" s="24"/>
      <c r="C103" s="11" t="s">
        <v>37</v>
      </c>
      <c r="D103" s="19">
        <v>11096.960938</v>
      </c>
      <c r="E103" s="19">
        <v>10903.166015999999</v>
      </c>
      <c r="F103" s="19">
        <v>10809.943359000001</v>
      </c>
      <c r="G103" s="19">
        <v>11342.877930000001</v>
      </c>
      <c r="H103" s="19">
        <v>11750.340819999999</v>
      </c>
      <c r="I103" s="19">
        <v>11853.224609000001</v>
      </c>
      <c r="J103" s="19">
        <v>12433.380859000001</v>
      </c>
      <c r="K103" s="19">
        <v>12887.542969</v>
      </c>
      <c r="L103" s="19">
        <v>13162.088867</v>
      </c>
      <c r="M103" s="19">
        <v>13354.207031</v>
      </c>
      <c r="N103" s="19">
        <v>13563.485352</v>
      </c>
      <c r="O103" s="19">
        <v>13803.547852</v>
      </c>
      <c r="P103" s="19">
        <v>14028.591796999999</v>
      </c>
      <c r="Q103" s="19">
        <v>14261.429688</v>
      </c>
      <c r="R103" s="19">
        <v>12846.376953000001</v>
      </c>
      <c r="S103" s="19">
        <v>12976.716796999999</v>
      </c>
      <c r="T103" s="19">
        <v>13104.84375</v>
      </c>
      <c r="U103" s="19">
        <v>13159.306640999999</v>
      </c>
      <c r="V103" s="19">
        <v>13206.874023</v>
      </c>
      <c r="W103" s="19">
        <v>13231.708008</v>
      </c>
      <c r="X103" s="19">
        <v>13249.421875</v>
      </c>
      <c r="Y103" s="19">
        <v>13257.229492</v>
      </c>
      <c r="Z103" s="19">
        <v>13254.621094</v>
      </c>
      <c r="AA103" s="19">
        <v>13232.257813</v>
      </c>
      <c r="AB103" s="19">
        <v>13183.128906</v>
      </c>
      <c r="AC103" s="19">
        <v>13050.274414</v>
      </c>
      <c r="AD103" s="19">
        <v>12912.684569999999</v>
      </c>
      <c r="AE103" s="19">
        <v>12755.787109000001</v>
      </c>
      <c r="AF103" s="19">
        <v>12569.5</v>
      </c>
      <c r="AG103" s="19">
        <v>12291.221680000001</v>
      </c>
      <c r="AH103" s="19">
        <v>11986.117188</v>
      </c>
      <c r="AI103" s="19">
        <v>11657.662109000001</v>
      </c>
      <c r="AJ103" s="19">
        <v>11301.8125</v>
      </c>
      <c r="AK103" s="19">
        <v>10932.605469</v>
      </c>
      <c r="AL103" s="19">
        <v>10534.500977</v>
      </c>
      <c r="AM103" s="19">
        <v>10130.122069999999</v>
      </c>
      <c r="AN103" s="19">
        <v>9718.5810550000006</v>
      </c>
      <c r="AO103" s="19">
        <v>9310.015625</v>
      </c>
      <c r="AP103" s="19">
        <v>8924.515625</v>
      </c>
      <c r="AQ103" s="19">
        <v>8559.2382809999999</v>
      </c>
      <c r="AR103" s="19">
        <v>8221.4121090000008</v>
      </c>
      <c r="AS103" s="19">
        <v>7906.7119140000004</v>
      </c>
      <c r="AT103" s="19">
        <v>7614.982422</v>
      </c>
      <c r="AU103" s="20">
        <v>7340.21875</v>
      </c>
      <c r="AV103" s="11"/>
    </row>
    <row r="104" spans="1:48" x14ac:dyDescent="0.2">
      <c r="A104" s="24"/>
      <c r="B104" s="24"/>
      <c r="C104" s="11" t="s">
        <v>38</v>
      </c>
      <c r="D104" s="19">
        <v>726.22997999999995</v>
      </c>
      <c r="E104" s="19">
        <v>765.23168899999996</v>
      </c>
      <c r="F104" s="19">
        <v>786.23046899999997</v>
      </c>
      <c r="G104" s="19">
        <v>808.47839399999998</v>
      </c>
      <c r="H104" s="19">
        <v>828.10589600000003</v>
      </c>
      <c r="I104" s="19">
        <v>885.68328899999995</v>
      </c>
      <c r="J104" s="19">
        <v>922.47820999999999</v>
      </c>
      <c r="K104" s="19">
        <v>968.06311000000005</v>
      </c>
      <c r="L104" s="19">
        <v>1015.570007</v>
      </c>
      <c r="M104" s="19">
        <v>1063.40625</v>
      </c>
      <c r="N104" s="19">
        <v>1110.353638</v>
      </c>
      <c r="O104" s="19">
        <v>1152.1501459999999</v>
      </c>
      <c r="P104" s="19">
        <v>1189.880371</v>
      </c>
      <c r="Q104" s="19">
        <v>1227.2875979999999</v>
      </c>
      <c r="R104" s="19">
        <v>1263.72937</v>
      </c>
      <c r="S104" s="19">
        <v>1298.007568</v>
      </c>
      <c r="T104" s="19">
        <v>1333.3298339999999</v>
      </c>
      <c r="U104" s="19">
        <v>1368.0361330000001</v>
      </c>
      <c r="V104" s="19">
        <v>1402.01001</v>
      </c>
      <c r="W104" s="19">
        <v>1435.7666019999999</v>
      </c>
      <c r="X104" s="19">
        <v>1468.883057</v>
      </c>
      <c r="Y104" s="19">
        <v>1501.3000489999999</v>
      </c>
      <c r="Z104" s="19">
        <v>1532.8686520000001</v>
      </c>
      <c r="AA104" s="19">
        <v>1563.459351</v>
      </c>
      <c r="AB104" s="19">
        <v>1596.909668</v>
      </c>
      <c r="AC104" s="19">
        <v>1626.1007079999999</v>
      </c>
      <c r="AD104" s="19">
        <v>1654.0249020000001</v>
      </c>
      <c r="AE104" s="19">
        <v>1681.1586910000001</v>
      </c>
      <c r="AF104" s="19">
        <v>1707.147095</v>
      </c>
      <c r="AG104" s="19">
        <v>1732.904419</v>
      </c>
      <c r="AH104" s="19">
        <v>1756.016846</v>
      </c>
      <c r="AI104" s="19">
        <v>1777.7772219999999</v>
      </c>
      <c r="AJ104" s="19">
        <v>1798.450073</v>
      </c>
      <c r="AK104" s="19">
        <v>1818.0946039999999</v>
      </c>
      <c r="AL104" s="19">
        <v>1837.0142820000001</v>
      </c>
      <c r="AM104" s="19">
        <v>1855.2844239999999</v>
      </c>
      <c r="AN104" s="19">
        <v>1872.678711</v>
      </c>
      <c r="AO104" s="19">
        <v>1888.8991699999999</v>
      </c>
      <c r="AP104" s="19">
        <v>1903.9875489999999</v>
      </c>
      <c r="AQ104" s="19">
        <v>1918.150635</v>
      </c>
      <c r="AR104" s="19">
        <v>1931.724487</v>
      </c>
      <c r="AS104" s="19">
        <v>1944.3676760000001</v>
      </c>
      <c r="AT104" s="19">
        <v>1955.6389160000001</v>
      </c>
      <c r="AU104" s="20">
        <v>1964.95813</v>
      </c>
      <c r="AV104" s="11"/>
    </row>
    <row r="105" spans="1:48" x14ac:dyDescent="0.2">
      <c r="A105" s="24"/>
      <c r="B105" s="24"/>
      <c r="C105" s="11" t="s">
        <v>39</v>
      </c>
      <c r="D105" s="19">
        <v>260.60730000000001</v>
      </c>
      <c r="E105" s="19">
        <v>265.72265599999997</v>
      </c>
      <c r="F105" s="19">
        <v>267.482574</v>
      </c>
      <c r="G105" s="19">
        <v>279.25442500000003</v>
      </c>
      <c r="H105" s="19">
        <v>290.99056999999999</v>
      </c>
      <c r="I105" s="19">
        <v>298.01461799999998</v>
      </c>
      <c r="J105" s="19">
        <v>295.15716600000002</v>
      </c>
      <c r="K105" s="19">
        <v>306.74078400000002</v>
      </c>
      <c r="L105" s="19">
        <v>313.74056999999999</v>
      </c>
      <c r="M105" s="19">
        <v>316.08462500000002</v>
      </c>
      <c r="N105" s="19">
        <v>316.08312999999998</v>
      </c>
      <c r="O105" s="19">
        <v>316.96328699999998</v>
      </c>
      <c r="P105" s="19">
        <v>318.26135299999999</v>
      </c>
      <c r="Q105" s="19">
        <v>319.08502199999998</v>
      </c>
      <c r="R105" s="19">
        <v>274.60827599999999</v>
      </c>
      <c r="S105" s="19">
        <v>279.07714800000002</v>
      </c>
      <c r="T105" s="19">
        <v>283.169983</v>
      </c>
      <c r="U105" s="19">
        <v>287.37512199999998</v>
      </c>
      <c r="V105" s="19">
        <v>291.19903599999998</v>
      </c>
      <c r="W105" s="19">
        <v>294.98916600000001</v>
      </c>
      <c r="X105" s="19">
        <v>298.36801100000002</v>
      </c>
      <c r="Y105" s="19">
        <v>301.14392099999998</v>
      </c>
      <c r="Z105" s="19">
        <v>303.221161</v>
      </c>
      <c r="AA105" s="19">
        <v>304.86617999999999</v>
      </c>
      <c r="AB105" s="19">
        <v>303.71579000000003</v>
      </c>
      <c r="AC105" s="19">
        <v>301.58334400000001</v>
      </c>
      <c r="AD105" s="19">
        <v>298.75295999999997</v>
      </c>
      <c r="AE105" s="19">
        <v>295.522583</v>
      </c>
      <c r="AF105" s="19">
        <v>291.37295499999999</v>
      </c>
      <c r="AG105" s="19">
        <v>287.99765000000002</v>
      </c>
      <c r="AH105" s="19">
        <v>283.37106299999999</v>
      </c>
      <c r="AI105" s="19">
        <v>277.35455300000001</v>
      </c>
      <c r="AJ105" s="19">
        <v>269.84518400000002</v>
      </c>
      <c r="AK105" s="19">
        <v>261.015289</v>
      </c>
      <c r="AL105" s="19">
        <v>251.30934099999999</v>
      </c>
      <c r="AM105" s="19">
        <v>240.69877600000001</v>
      </c>
      <c r="AN105" s="19">
        <v>229.95455899999999</v>
      </c>
      <c r="AO105" s="19">
        <v>219.597748</v>
      </c>
      <c r="AP105" s="19">
        <v>209.85501099999999</v>
      </c>
      <c r="AQ105" s="19">
        <v>200.89192199999999</v>
      </c>
      <c r="AR105" s="19">
        <v>192.85801699999999</v>
      </c>
      <c r="AS105" s="19">
        <v>185.947205</v>
      </c>
      <c r="AT105" s="19">
        <v>180.17640700000001</v>
      </c>
      <c r="AU105" s="20">
        <v>175.115692</v>
      </c>
      <c r="AV105" s="11"/>
    </row>
    <row r="106" spans="1:48" x14ac:dyDescent="0.2">
      <c r="A106" s="24"/>
      <c r="B106" s="24"/>
      <c r="C106" s="11" t="s">
        <v>40</v>
      </c>
      <c r="D106" s="19">
        <v>2579.4545899999998</v>
      </c>
      <c r="E106" s="19">
        <v>2589.9689939999998</v>
      </c>
      <c r="F106" s="19">
        <v>2574.305664</v>
      </c>
      <c r="G106" s="19">
        <v>2680.8652339999999</v>
      </c>
      <c r="H106" s="19">
        <v>2768.780518</v>
      </c>
      <c r="I106" s="19">
        <v>2853.7502439999998</v>
      </c>
      <c r="J106" s="19">
        <v>2877.868164</v>
      </c>
      <c r="K106" s="19">
        <v>2986.158203</v>
      </c>
      <c r="L106" s="19">
        <v>3056.9360350000002</v>
      </c>
      <c r="M106" s="19">
        <v>3080.0817870000001</v>
      </c>
      <c r="N106" s="19">
        <v>3099.873779</v>
      </c>
      <c r="O106" s="19">
        <v>3134.3632809999999</v>
      </c>
      <c r="P106" s="19">
        <v>3175.5678710000002</v>
      </c>
      <c r="Q106" s="19">
        <v>3218.931885</v>
      </c>
      <c r="R106" s="19">
        <v>2995.0710450000001</v>
      </c>
      <c r="S106" s="19">
        <v>3061.892578</v>
      </c>
      <c r="T106" s="19">
        <v>3129.469482</v>
      </c>
      <c r="U106" s="19">
        <v>3196.4360350000002</v>
      </c>
      <c r="V106" s="19">
        <v>3260.9714359999998</v>
      </c>
      <c r="W106" s="19">
        <v>3325.7116700000001</v>
      </c>
      <c r="X106" s="19">
        <v>3388.123779</v>
      </c>
      <c r="Y106" s="19">
        <v>3445.5053710000002</v>
      </c>
      <c r="Z106" s="19">
        <v>3497.781982</v>
      </c>
      <c r="AA106" s="19">
        <v>3547.3625489999999</v>
      </c>
      <c r="AB106" s="19">
        <v>3577.586182</v>
      </c>
      <c r="AC106" s="19">
        <v>3609.8327640000002</v>
      </c>
      <c r="AD106" s="19">
        <v>3638.7451169999999</v>
      </c>
      <c r="AE106" s="19">
        <v>3665.10376</v>
      </c>
      <c r="AF106" s="19">
        <v>3687.7229000000002</v>
      </c>
      <c r="AG106" s="19">
        <v>3715.138672</v>
      </c>
      <c r="AH106" s="19">
        <v>3736.9772950000001</v>
      </c>
      <c r="AI106" s="19">
        <v>3752.1809079999998</v>
      </c>
      <c r="AJ106" s="19">
        <v>3760.3815920000002</v>
      </c>
      <c r="AK106" s="19">
        <v>3761.633789</v>
      </c>
      <c r="AL106" s="19">
        <v>3757.8869629999999</v>
      </c>
      <c r="AM106" s="19">
        <v>3746.8615719999998</v>
      </c>
      <c r="AN106" s="19">
        <v>3730.4716800000001</v>
      </c>
      <c r="AO106" s="19">
        <v>3709.5146479999999</v>
      </c>
      <c r="AP106" s="19">
        <v>3685.053711</v>
      </c>
      <c r="AQ106" s="19">
        <v>3658.0190429999998</v>
      </c>
      <c r="AR106" s="19">
        <v>3629.3859859999998</v>
      </c>
      <c r="AS106" s="19">
        <v>3600.6665039999998</v>
      </c>
      <c r="AT106" s="19">
        <v>3573.1916500000002</v>
      </c>
      <c r="AU106" s="20">
        <v>3546.5742190000001</v>
      </c>
      <c r="AV106" s="11"/>
    </row>
    <row r="107" spans="1:48" x14ac:dyDescent="0.2">
      <c r="A107" s="24"/>
      <c r="B107" s="24"/>
      <c r="C107" s="11" t="s">
        <v>41</v>
      </c>
      <c r="D107" s="19">
        <v>99.006202999999999</v>
      </c>
      <c r="E107" s="19">
        <v>121.419319</v>
      </c>
      <c r="F107" s="19">
        <v>152.06326300000001</v>
      </c>
      <c r="G107" s="19">
        <v>190.63453699999999</v>
      </c>
      <c r="H107" s="19">
        <v>240.75514200000001</v>
      </c>
      <c r="I107" s="19">
        <v>225.36854600000001</v>
      </c>
      <c r="J107" s="19">
        <v>214.05860899999999</v>
      </c>
      <c r="K107" s="19">
        <v>203.08892800000001</v>
      </c>
      <c r="L107" s="19">
        <v>191.36850000000001</v>
      </c>
      <c r="M107" s="19">
        <v>179.66184999999999</v>
      </c>
      <c r="N107" s="19">
        <v>168.153595</v>
      </c>
      <c r="O107" s="19">
        <v>163.543015</v>
      </c>
      <c r="P107" s="19">
        <v>164.45320100000001</v>
      </c>
      <c r="Q107" s="19">
        <v>165.16958600000001</v>
      </c>
      <c r="R107" s="19">
        <v>160.68592799999999</v>
      </c>
      <c r="S107" s="19">
        <v>163.089966</v>
      </c>
      <c r="T107" s="19">
        <v>165.34906000000001</v>
      </c>
      <c r="U107" s="19">
        <v>167.41502399999999</v>
      </c>
      <c r="V107" s="19">
        <v>169.202484</v>
      </c>
      <c r="W107" s="19">
        <v>170.982742</v>
      </c>
      <c r="X107" s="19">
        <v>172.44834900000001</v>
      </c>
      <c r="Y107" s="19">
        <v>173.212433</v>
      </c>
      <c r="Z107" s="19">
        <v>173.22290000000001</v>
      </c>
      <c r="AA107" s="19">
        <v>172.976044</v>
      </c>
      <c r="AB107" s="19">
        <v>171.08526599999999</v>
      </c>
      <c r="AC107" s="19">
        <v>168.82401999999999</v>
      </c>
      <c r="AD107" s="19">
        <v>166.070053</v>
      </c>
      <c r="AE107" s="19">
        <v>163.147064</v>
      </c>
      <c r="AF107" s="19">
        <v>160.04626500000001</v>
      </c>
      <c r="AG107" s="19">
        <v>157.93322800000001</v>
      </c>
      <c r="AH107" s="19">
        <v>156.41497799999999</v>
      </c>
      <c r="AI107" s="19">
        <v>154.33206200000001</v>
      </c>
      <c r="AJ107" s="19">
        <v>151.69607500000001</v>
      </c>
      <c r="AK107" s="19">
        <v>148.593277</v>
      </c>
      <c r="AL107" s="19">
        <v>145.22177099999999</v>
      </c>
      <c r="AM107" s="19">
        <v>141.45922899999999</v>
      </c>
      <c r="AN107" s="19">
        <v>137.487167</v>
      </c>
      <c r="AO107" s="19">
        <v>133.40078700000001</v>
      </c>
      <c r="AP107" s="19">
        <v>129.302109</v>
      </c>
      <c r="AQ107" s="19">
        <v>125.267174</v>
      </c>
      <c r="AR107" s="19">
        <v>121.32473</v>
      </c>
      <c r="AS107" s="19">
        <v>117.591324</v>
      </c>
      <c r="AT107" s="19">
        <v>114.1185</v>
      </c>
      <c r="AU107" s="20">
        <v>110.845337</v>
      </c>
      <c r="AV107" s="11"/>
    </row>
    <row r="108" spans="1:48" x14ac:dyDescent="0.2">
      <c r="A108" s="24"/>
      <c r="B108" s="24"/>
      <c r="C108" s="11" t="s">
        <v>42</v>
      </c>
      <c r="D108" s="19">
        <v>2269.2619629999999</v>
      </c>
      <c r="E108" s="19">
        <v>2355.6315920000002</v>
      </c>
      <c r="F108" s="19">
        <v>2404.842529</v>
      </c>
      <c r="G108" s="19">
        <v>2534.4448240000002</v>
      </c>
      <c r="H108" s="19">
        <v>2648.9448240000002</v>
      </c>
      <c r="I108" s="19">
        <v>2746.1042480000001</v>
      </c>
      <c r="J108" s="19">
        <v>2815.1813959999999</v>
      </c>
      <c r="K108" s="19">
        <v>2971.7163089999999</v>
      </c>
      <c r="L108" s="19">
        <v>3093.6335450000001</v>
      </c>
      <c r="M108" s="19">
        <v>3189.286865</v>
      </c>
      <c r="N108" s="19">
        <v>3282.461182</v>
      </c>
      <c r="O108" s="19">
        <v>3382.0646969999998</v>
      </c>
      <c r="P108" s="19">
        <v>3469.0329590000001</v>
      </c>
      <c r="Q108" s="19">
        <v>3549.3339839999999</v>
      </c>
      <c r="R108" s="19">
        <v>3280.5356449999999</v>
      </c>
      <c r="S108" s="19">
        <v>3392.2861330000001</v>
      </c>
      <c r="T108" s="19">
        <v>3501.2470699999999</v>
      </c>
      <c r="U108" s="19">
        <v>3607.9370119999999</v>
      </c>
      <c r="V108" s="19">
        <v>3711.617432</v>
      </c>
      <c r="W108" s="19">
        <v>3811.1601559999999</v>
      </c>
      <c r="X108" s="19">
        <v>3906.6206050000001</v>
      </c>
      <c r="Y108" s="19">
        <v>3996.3327640000002</v>
      </c>
      <c r="Z108" s="19">
        <v>4078.5437010000001</v>
      </c>
      <c r="AA108" s="19">
        <v>4151.9936520000001</v>
      </c>
      <c r="AB108" s="19">
        <v>4192.6279299999997</v>
      </c>
      <c r="AC108" s="19">
        <v>4217.814453</v>
      </c>
      <c r="AD108" s="19">
        <v>4236.3940430000002</v>
      </c>
      <c r="AE108" s="19">
        <v>4247.8666990000002</v>
      </c>
      <c r="AF108" s="19">
        <v>4253.3115230000003</v>
      </c>
      <c r="AG108" s="19">
        <v>4249.6635740000002</v>
      </c>
      <c r="AH108" s="19">
        <v>4239.1372069999998</v>
      </c>
      <c r="AI108" s="19">
        <v>4222.9941410000001</v>
      </c>
      <c r="AJ108" s="19">
        <v>4202.7441410000001</v>
      </c>
      <c r="AK108" s="19">
        <v>4179.9155270000001</v>
      </c>
      <c r="AL108" s="19">
        <v>4156.5625</v>
      </c>
      <c r="AM108" s="19">
        <v>4133.5375979999999</v>
      </c>
      <c r="AN108" s="19">
        <v>4112.0981449999999</v>
      </c>
      <c r="AO108" s="19">
        <v>4092.4692380000001</v>
      </c>
      <c r="AP108" s="19">
        <v>4074.774414</v>
      </c>
      <c r="AQ108" s="19">
        <v>4059.0988769999999</v>
      </c>
      <c r="AR108" s="19">
        <v>4045.373779</v>
      </c>
      <c r="AS108" s="19">
        <v>4032.9621579999998</v>
      </c>
      <c r="AT108" s="19">
        <v>4021.1047359999998</v>
      </c>
      <c r="AU108" s="20">
        <v>4008.960693</v>
      </c>
      <c r="AV108" s="11"/>
    </row>
    <row r="109" spans="1:48" x14ac:dyDescent="0.2">
      <c r="A109" s="24"/>
      <c r="B109" s="24"/>
      <c r="C109" s="11" t="s">
        <v>43</v>
      </c>
      <c r="D109" s="19">
        <v>564.75018299999999</v>
      </c>
      <c r="E109" s="19">
        <v>578.41705300000001</v>
      </c>
      <c r="F109" s="19">
        <v>567.29467799999998</v>
      </c>
      <c r="G109" s="19">
        <v>589.83892800000001</v>
      </c>
      <c r="H109" s="19">
        <v>604.56372099999999</v>
      </c>
      <c r="I109" s="19">
        <v>617.13464399999998</v>
      </c>
      <c r="J109" s="19">
        <v>646.82983400000001</v>
      </c>
      <c r="K109" s="19">
        <v>674.11560099999997</v>
      </c>
      <c r="L109" s="19">
        <v>696.21966599999996</v>
      </c>
      <c r="M109" s="19">
        <v>716.34167500000001</v>
      </c>
      <c r="N109" s="19">
        <v>736.63989300000003</v>
      </c>
      <c r="O109" s="19">
        <v>756.92224099999999</v>
      </c>
      <c r="P109" s="19">
        <v>774.32824700000003</v>
      </c>
      <c r="Q109" s="19">
        <v>789.65747099999999</v>
      </c>
      <c r="R109" s="19">
        <v>743.22412099999997</v>
      </c>
      <c r="S109" s="19">
        <v>766.70941200000004</v>
      </c>
      <c r="T109" s="19">
        <v>789.82208300000002</v>
      </c>
      <c r="U109" s="19">
        <v>813.38324</v>
      </c>
      <c r="V109" s="19">
        <v>835.94653300000004</v>
      </c>
      <c r="W109" s="19">
        <v>858.24645999999996</v>
      </c>
      <c r="X109" s="19">
        <v>879.040344</v>
      </c>
      <c r="Y109" s="19">
        <v>896.62664800000005</v>
      </c>
      <c r="Z109" s="19">
        <v>909.91796899999997</v>
      </c>
      <c r="AA109" s="19">
        <v>920.25140399999998</v>
      </c>
      <c r="AB109" s="19">
        <v>910.89788799999997</v>
      </c>
      <c r="AC109" s="19">
        <v>901.72766100000001</v>
      </c>
      <c r="AD109" s="19">
        <v>890.09228499999995</v>
      </c>
      <c r="AE109" s="19">
        <v>877.33593800000006</v>
      </c>
      <c r="AF109" s="19">
        <v>861.91229199999998</v>
      </c>
      <c r="AG109" s="19">
        <v>848.75335700000005</v>
      </c>
      <c r="AH109" s="19">
        <v>832.03076199999998</v>
      </c>
      <c r="AI109" s="19">
        <v>811.33477800000003</v>
      </c>
      <c r="AJ109" s="19">
        <v>786.81237799999997</v>
      </c>
      <c r="AK109" s="19">
        <v>759.31664999999998</v>
      </c>
      <c r="AL109" s="19">
        <v>731.36700399999995</v>
      </c>
      <c r="AM109" s="19">
        <v>702.50195299999996</v>
      </c>
      <c r="AN109" s="19">
        <v>674.34258999999997</v>
      </c>
      <c r="AO109" s="19">
        <v>647.77673300000004</v>
      </c>
      <c r="AP109" s="19">
        <v>623.31750499999998</v>
      </c>
      <c r="AQ109" s="19">
        <v>601.29675299999997</v>
      </c>
      <c r="AR109" s="19">
        <v>581.59545900000001</v>
      </c>
      <c r="AS109" s="19">
        <v>564.29754600000001</v>
      </c>
      <c r="AT109" s="19">
        <v>549.444031</v>
      </c>
      <c r="AU109" s="20">
        <v>536.43945299999996</v>
      </c>
      <c r="AV109" s="11"/>
    </row>
    <row r="110" spans="1:48" x14ac:dyDescent="0.2">
      <c r="A110" s="24"/>
      <c r="B110" s="24"/>
      <c r="C110" s="11" t="s">
        <v>44</v>
      </c>
      <c r="D110" s="19">
        <v>2059.171143</v>
      </c>
      <c r="E110" s="19">
        <v>2115.8935550000001</v>
      </c>
      <c r="F110" s="19">
        <v>1977.16687</v>
      </c>
      <c r="G110" s="19">
        <v>1951.7963870000001</v>
      </c>
      <c r="H110" s="19">
        <v>1886.9176030000001</v>
      </c>
      <c r="I110" s="19">
        <v>1793.786499</v>
      </c>
      <c r="J110" s="19">
        <v>1734.8660890000001</v>
      </c>
      <c r="K110" s="19">
        <v>1714.4655760000001</v>
      </c>
      <c r="L110" s="19">
        <v>1695.8149410000001</v>
      </c>
      <c r="M110" s="19">
        <v>1683.693481</v>
      </c>
      <c r="N110" s="19">
        <v>1671.16687</v>
      </c>
      <c r="O110" s="19">
        <v>1661.669678</v>
      </c>
      <c r="P110" s="19">
        <v>1648.85437</v>
      </c>
      <c r="Q110" s="19">
        <v>1633.5708010000001</v>
      </c>
      <c r="R110" s="19">
        <v>1556.723999</v>
      </c>
      <c r="S110" s="19">
        <v>1540.2677000000001</v>
      </c>
      <c r="T110" s="19">
        <v>1519.951538</v>
      </c>
      <c r="U110" s="19">
        <v>1492.973755</v>
      </c>
      <c r="V110" s="19">
        <v>1465.6915280000001</v>
      </c>
      <c r="W110" s="19">
        <v>1444.603638</v>
      </c>
      <c r="X110" s="19">
        <v>1424.88501</v>
      </c>
      <c r="Y110" s="19">
        <v>1406.2827150000001</v>
      </c>
      <c r="Z110" s="19">
        <v>1386.2517089999999</v>
      </c>
      <c r="AA110" s="19">
        <v>1366.7626949999999</v>
      </c>
      <c r="AB110" s="19">
        <v>1353.203857</v>
      </c>
      <c r="AC110" s="19">
        <v>1337.6597899999999</v>
      </c>
      <c r="AD110" s="19">
        <v>1322.2025149999999</v>
      </c>
      <c r="AE110" s="19">
        <v>1307.669189</v>
      </c>
      <c r="AF110" s="19">
        <v>1293.3984379999999</v>
      </c>
      <c r="AG110" s="19">
        <v>1287.2037350000001</v>
      </c>
      <c r="AH110" s="19">
        <v>1281.141846</v>
      </c>
      <c r="AI110" s="19">
        <v>1275.302856</v>
      </c>
      <c r="AJ110" s="19">
        <v>1269.5563959999999</v>
      </c>
      <c r="AK110" s="19">
        <v>1263.4323730000001</v>
      </c>
      <c r="AL110" s="19">
        <v>1257.469482</v>
      </c>
      <c r="AM110" s="19">
        <v>1251.385986</v>
      </c>
      <c r="AN110" s="19">
        <v>1245.110596</v>
      </c>
      <c r="AO110" s="19">
        <v>1238.578125</v>
      </c>
      <c r="AP110" s="19">
        <v>1231.7617190000001</v>
      </c>
      <c r="AQ110" s="19">
        <v>1224.6889650000001</v>
      </c>
      <c r="AR110" s="19">
        <v>1217.3160399999999</v>
      </c>
      <c r="AS110" s="19">
        <v>1209.6990969999999</v>
      </c>
      <c r="AT110" s="19">
        <v>1202.03125</v>
      </c>
      <c r="AU110" s="20">
        <v>1194.3664550000001</v>
      </c>
      <c r="AV110" s="11"/>
    </row>
    <row r="111" spans="1:48" x14ac:dyDescent="0.2">
      <c r="A111" s="24"/>
      <c r="B111" s="24"/>
      <c r="C111" s="11" t="s">
        <v>45</v>
      </c>
      <c r="D111" s="19">
        <v>284.346069</v>
      </c>
      <c r="E111" s="19">
        <v>297.264343</v>
      </c>
      <c r="F111" s="19">
        <v>290.78064000000001</v>
      </c>
      <c r="G111" s="19">
        <v>300.36971999999997</v>
      </c>
      <c r="H111" s="19">
        <v>308.39187600000002</v>
      </c>
      <c r="I111" s="19">
        <v>310.80224600000003</v>
      </c>
      <c r="J111" s="19">
        <v>325.37094100000002</v>
      </c>
      <c r="K111" s="19">
        <v>332.62167399999998</v>
      </c>
      <c r="L111" s="19">
        <v>339.809845</v>
      </c>
      <c r="M111" s="19">
        <v>347.97427399999998</v>
      </c>
      <c r="N111" s="19">
        <v>356.215485</v>
      </c>
      <c r="O111" s="19">
        <v>365.118652</v>
      </c>
      <c r="P111" s="19">
        <v>373.854309</v>
      </c>
      <c r="Q111" s="19">
        <v>382.00732399999998</v>
      </c>
      <c r="R111" s="19">
        <v>385.81784099999999</v>
      </c>
      <c r="S111" s="19">
        <v>392.68881199999998</v>
      </c>
      <c r="T111" s="19">
        <v>399.435181</v>
      </c>
      <c r="U111" s="19">
        <v>405.824432</v>
      </c>
      <c r="V111" s="19">
        <v>412.01416</v>
      </c>
      <c r="W111" s="19">
        <v>418.21820100000002</v>
      </c>
      <c r="X111" s="19">
        <v>424.24563599999999</v>
      </c>
      <c r="Y111" s="19">
        <v>430.01965300000001</v>
      </c>
      <c r="Z111" s="19">
        <v>435.50457799999998</v>
      </c>
      <c r="AA111" s="19">
        <v>440.75247200000001</v>
      </c>
      <c r="AB111" s="19">
        <v>446.06246900000002</v>
      </c>
      <c r="AC111" s="19">
        <v>450.888306</v>
      </c>
      <c r="AD111" s="19">
        <v>455.44085699999999</v>
      </c>
      <c r="AE111" s="19">
        <v>459.739014</v>
      </c>
      <c r="AF111" s="19">
        <v>463.75036599999999</v>
      </c>
      <c r="AG111" s="19">
        <v>468.05490099999997</v>
      </c>
      <c r="AH111" s="19">
        <v>472.18478399999998</v>
      </c>
      <c r="AI111" s="19">
        <v>476.09768700000001</v>
      </c>
      <c r="AJ111" s="19">
        <v>479.83944700000001</v>
      </c>
      <c r="AK111" s="19">
        <v>483.448486</v>
      </c>
      <c r="AL111" s="19">
        <v>486.988068</v>
      </c>
      <c r="AM111" s="19">
        <v>490.45001200000002</v>
      </c>
      <c r="AN111" s="19">
        <v>493.76907299999999</v>
      </c>
      <c r="AO111" s="19">
        <v>496.88931300000002</v>
      </c>
      <c r="AP111" s="19">
        <v>499.77767899999998</v>
      </c>
      <c r="AQ111" s="19">
        <v>502.42657500000001</v>
      </c>
      <c r="AR111" s="19">
        <v>504.832581</v>
      </c>
      <c r="AS111" s="19">
        <v>507.01635700000003</v>
      </c>
      <c r="AT111" s="19">
        <v>508.92785600000002</v>
      </c>
      <c r="AU111" s="20">
        <v>510.551605</v>
      </c>
      <c r="AV111" s="11"/>
    </row>
    <row r="112" spans="1:48" x14ac:dyDescent="0.2">
      <c r="A112" s="24"/>
      <c r="B112" s="24"/>
      <c r="C112" s="11" t="s">
        <v>46</v>
      </c>
      <c r="D112" s="19">
        <v>625.63201900000001</v>
      </c>
      <c r="E112" s="19">
        <v>643.85430899999994</v>
      </c>
      <c r="F112" s="19">
        <v>613.39514199999996</v>
      </c>
      <c r="G112" s="19">
        <v>627.97412099999997</v>
      </c>
      <c r="H112" s="19">
        <v>631.51190199999996</v>
      </c>
      <c r="I112" s="19">
        <v>631.00451699999996</v>
      </c>
      <c r="J112" s="19">
        <v>649.93975799999998</v>
      </c>
      <c r="K112" s="19">
        <v>658.39166299999999</v>
      </c>
      <c r="L112" s="19">
        <v>666.73931900000002</v>
      </c>
      <c r="M112" s="19">
        <v>676.83947799999999</v>
      </c>
      <c r="N112" s="19">
        <v>686.92370600000004</v>
      </c>
      <c r="O112" s="19">
        <v>697.26007100000004</v>
      </c>
      <c r="P112" s="19">
        <v>706.77117899999996</v>
      </c>
      <c r="Q112" s="19">
        <v>715.33215299999995</v>
      </c>
      <c r="R112" s="19">
        <v>716.29461700000002</v>
      </c>
      <c r="S112" s="19">
        <v>723.18054199999995</v>
      </c>
      <c r="T112" s="19">
        <v>729.72699</v>
      </c>
      <c r="U112" s="19">
        <v>735.84747300000004</v>
      </c>
      <c r="V112" s="19">
        <v>741.712402</v>
      </c>
      <c r="W112" s="19">
        <v>747.736267</v>
      </c>
      <c r="X112" s="19">
        <v>753.63055399999996</v>
      </c>
      <c r="Y112" s="19">
        <v>759.34332300000005</v>
      </c>
      <c r="Z112" s="19">
        <v>764.86120600000004</v>
      </c>
      <c r="AA112" s="19">
        <v>770.31268299999999</v>
      </c>
      <c r="AB112" s="19">
        <v>776.37127699999996</v>
      </c>
      <c r="AC112" s="19">
        <v>782.04193099999998</v>
      </c>
      <c r="AD112" s="19">
        <v>787.64300500000002</v>
      </c>
      <c r="AE112" s="19">
        <v>793.10760500000004</v>
      </c>
      <c r="AF112" s="19">
        <v>798.45678699999996</v>
      </c>
      <c r="AG112" s="19">
        <v>804.415527</v>
      </c>
      <c r="AH112" s="19">
        <v>810.25811799999997</v>
      </c>
      <c r="AI112" s="19">
        <v>815.93646200000001</v>
      </c>
      <c r="AJ112" s="19">
        <v>821.449341</v>
      </c>
      <c r="AK112" s="19">
        <v>826.80792199999996</v>
      </c>
      <c r="AL112" s="19">
        <v>832.08044400000006</v>
      </c>
      <c r="AM112" s="19">
        <v>837.17285200000003</v>
      </c>
      <c r="AN112" s="19">
        <v>842.04516599999999</v>
      </c>
      <c r="AO112" s="19">
        <v>846.64959699999997</v>
      </c>
      <c r="AP112" s="19">
        <v>850.96173099999999</v>
      </c>
      <c r="AQ112" s="19">
        <v>855.00988800000005</v>
      </c>
      <c r="AR112" s="19">
        <v>858.76409899999999</v>
      </c>
      <c r="AS112" s="19">
        <v>862.21728499999995</v>
      </c>
      <c r="AT112" s="19">
        <v>865.45745799999997</v>
      </c>
      <c r="AU112" s="20">
        <v>868.50238000000002</v>
      </c>
      <c r="AV112" s="11"/>
    </row>
    <row r="113" spans="1:48" x14ac:dyDescent="0.2">
      <c r="A113" s="24"/>
      <c r="B113" s="24"/>
      <c r="C113" s="11" t="s">
        <v>47</v>
      </c>
      <c r="D113" s="19">
        <v>2766.1557619999999</v>
      </c>
      <c r="E113" s="19">
        <v>2885.4260250000002</v>
      </c>
      <c r="F113" s="19">
        <v>2927.2983399999998</v>
      </c>
      <c r="G113" s="19">
        <v>3069.726318</v>
      </c>
      <c r="H113" s="19">
        <v>3203.45874</v>
      </c>
      <c r="I113" s="19">
        <v>3279.0954590000001</v>
      </c>
      <c r="J113" s="19">
        <v>3446.1335450000001</v>
      </c>
      <c r="K113" s="19">
        <v>3524.991943</v>
      </c>
      <c r="L113" s="19">
        <v>3612.0561520000001</v>
      </c>
      <c r="M113" s="19">
        <v>3700.716797</v>
      </c>
      <c r="N113" s="19">
        <v>3790.9182129999999</v>
      </c>
      <c r="O113" s="19">
        <v>3886.205078</v>
      </c>
      <c r="P113" s="19">
        <v>3975.6652829999998</v>
      </c>
      <c r="Q113" s="19">
        <v>4058.2285160000001</v>
      </c>
      <c r="R113" s="19">
        <v>4147.1987300000001</v>
      </c>
      <c r="S113" s="19">
        <v>4223.9643550000001</v>
      </c>
      <c r="T113" s="19">
        <v>4297.7241210000002</v>
      </c>
      <c r="U113" s="19">
        <v>4369.0117190000001</v>
      </c>
      <c r="V113" s="19">
        <v>4438.3051759999998</v>
      </c>
      <c r="W113" s="19">
        <v>4505.4882809999999</v>
      </c>
      <c r="X113" s="19">
        <v>4570.9965819999998</v>
      </c>
      <c r="Y113" s="19">
        <v>4634.6982420000004</v>
      </c>
      <c r="Z113" s="19">
        <v>4696.2875979999999</v>
      </c>
      <c r="AA113" s="19">
        <v>4755.748047</v>
      </c>
      <c r="AB113" s="19">
        <v>4152.8686520000001</v>
      </c>
      <c r="AC113" s="19">
        <v>4186.1625979999999</v>
      </c>
      <c r="AD113" s="19">
        <v>4217.1508789999998</v>
      </c>
      <c r="AE113" s="19">
        <v>4246.1494140000004</v>
      </c>
      <c r="AF113" s="19">
        <v>4272.939453</v>
      </c>
      <c r="AG113" s="19">
        <v>4298.0278319999998</v>
      </c>
      <c r="AH113" s="19">
        <v>4321.1992190000001</v>
      </c>
      <c r="AI113" s="19">
        <v>4342.3408200000003</v>
      </c>
      <c r="AJ113" s="19">
        <v>4361.8642579999996</v>
      </c>
      <c r="AK113" s="19">
        <v>4380.0727539999998</v>
      </c>
      <c r="AL113" s="19">
        <v>4397.4560549999997</v>
      </c>
      <c r="AM113" s="19">
        <v>4413.8920900000003</v>
      </c>
      <c r="AN113" s="19">
        <v>4429.3320309999999</v>
      </c>
      <c r="AO113" s="19">
        <v>4443.4960940000001</v>
      </c>
      <c r="AP113" s="19">
        <v>4456.3408200000003</v>
      </c>
      <c r="AQ113" s="19">
        <v>4467.9262699999999</v>
      </c>
      <c r="AR113" s="19">
        <v>4478.5390630000002</v>
      </c>
      <c r="AS113" s="19">
        <v>4487.7866210000002</v>
      </c>
      <c r="AT113" s="19">
        <v>4495.6943359999996</v>
      </c>
      <c r="AU113" s="20">
        <v>4501.9770509999998</v>
      </c>
      <c r="AV113" s="11"/>
    </row>
    <row r="114" spans="1:48" x14ac:dyDescent="0.2">
      <c r="A114" s="24"/>
      <c r="B114" s="24"/>
      <c r="C114" s="11" t="s">
        <v>48</v>
      </c>
      <c r="D114" s="19">
        <v>2472.8845209999999</v>
      </c>
      <c r="E114" s="19">
        <v>2528.0417480000001</v>
      </c>
      <c r="F114" s="19">
        <v>2471.0600589999999</v>
      </c>
      <c r="G114" s="19">
        <v>2538.9870609999998</v>
      </c>
      <c r="H114" s="19">
        <v>2592.6979980000001</v>
      </c>
      <c r="I114" s="19">
        <v>2612.5610350000002</v>
      </c>
      <c r="J114" s="19">
        <v>3102.0029300000001</v>
      </c>
      <c r="K114" s="19">
        <v>3144.9877929999998</v>
      </c>
      <c r="L114" s="19">
        <v>3196.3720699999999</v>
      </c>
      <c r="M114" s="19">
        <v>3250.5119629999999</v>
      </c>
      <c r="N114" s="19">
        <v>3307.8691410000001</v>
      </c>
      <c r="O114" s="19">
        <v>3369.3247070000002</v>
      </c>
      <c r="P114" s="19">
        <v>3424.116211</v>
      </c>
      <c r="Q114" s="19">
        <v>3472.6125489999999</v>
      </c>
      <c r="R114" s="19">
        <v>3517.5458979999999</v>
      </c>
      <c r="S114" s="19">
        <v>3563.9733890000002</v>
      </c>
      <c r="T114" s="19">
        <v>3605.2841800000001</v>
      </c>
      <c r="U114" s="19">
        <v>3643.7932129999999</v>
      </c>
      <c r="V114" s="19">
        <v>3680.429443</v>
      </c>
      <c r="W114" s="19">
        <v>3715.3422850000002</v>
      </c>
      <c r="X114" s="19">
        <v>3748.890625</v>
      </c>
      <c r="Y114" s="19">
        <v>3781.1059570000002</v>
      </c>
      <c r="Z114" s="19">
        <v>3811.9018550000001</v>
      </c>
      <c r="AA114" s="19">
        <v>3841.3852539999998</v>
      </c>
      <c r="AB114" s="19">
        <v>2941.1066890000002</v>
      </c>
      <c r="AC114" s="19">
        <v>2941.2778320000002</v>
      </c>
      <c r="AD114" s="19">
        <v>2939.7927249999998</v>
      </c>
      <c r="AE114" s="19">
        <v>2936.8420409999999</v>
      </c>
      <c r="AF114" s="19">
        <v>2932.501221</v>
      </c>
      <c r="AG114" s="19">
        <v>2926.5898440000001</v>
      </c>
      <c r="AH114" s="19">
        <v>2919.383057</v>
      </c>
      <c r="AI114" s="19">
        <v>2910.7185060000002</v>
      </c>
      <c r="AJ114" s="19">
        <v>2900.7250979999999</v>
      </c>
      <c r="AK114" s="19">
        <v>2889.5107419999999</v>
      </c>
      <c r="AL114" s="19">
        <v>2877.2529300000001</v>
      </c>
      <c r="AM114" s="19">
        <v>2863.7460940000001</v>
      </c>
      <c r="AN114" s="19">
        <v>2849.0273440000001</v>
      </c>
      <c r="AO114" s="19">
        <v>2833.0139159999999</v>
      </c>
      <c r="AP114" s="19">
        <v>2815.741943</v>
      </c>
      <c r="AQ114" s="19">
        <v>2797.3146969999998</v>
      </c>
      <c r="AR114" s="19">
        <v>2777.8405760000001</v>
      </c>
      <c r="AS114" s="19">
        <v>2757.3190920000002</v>
      </c>
      <c r="AT114" s="19">
        <v>2736.0153810000002</v>
      </c>
      <c r="AU114" s="20">
        <v>2713.991943</v>
      </c>
      <c r="AV114" s="11"/>
    </row>
    <row r="115" spans="1:48" x14ac:dyDescent="0.2">
      <c r="A115" s="24"/>
      <c r="B115" s="24"/>
      <c r="C115" s="11" t="s">
        <v>49</v>
      </c>
      <c r="D115" s="19">
        <v>60.552962999999998</v>
      </c>
      <c r="E115" s="19">
        <v>62.10181</v>
      </c>
      <c r="F115" s="19">
        <v>62.385868000000002</v>
      </c>
      <c r="G115" s="19">
        <v>65.019278999999997</v>
      </c>
      <c r="H115" s="19">
        <v>67.173302000000007</v>
      </c>
      <c r="I115" s="19">
        <v>68.548096000000001</v>
      </c>
      <c r="J115" s="19">
        <v>71.606933999999995</v>
      </c>
      <c r="K115" s="19">
        <v>74.041229000000001</v>
      </c>
      <c r="L115" s="19">
        <v>76.366493000000006</v>
      </c>
      <c r="M115" s="19">
        <v>78.692909</v>
      </c>
      <c r="N115" s="19">
        <v>81.074271999999993</v>
      </c>
      <c r="O115" s="19">
        <v>83.540993</v>
      </c>
      <c r="P115" s="19">
        <v>85.767723000000004</v>
      </c>
      <c r="Q115" s="19">
        <v>87.818916000000002</v>
      </c>
      <c r="R115" s="19">
        <v>87.667045999999999</v>
      </c>
      <c r="S115" s="19">
        <v>89.759399000000002</v>
      </c>
      <c r="T115" s="19">
        <v>91.775604000000001</v>
      </c>
      <c r="U115" s="19">
        <v>93.692863000000003</v>
      </c>
      <c r="V115" s="19">
        <v>95.541022999999996</v>
      </c>
      <c r="W115" s="19">
        <v>97.349341999999993</v>
      </c>
      <c r="X115" s="19">
        <v>99.083572000000004</v>
      </c>
      <c r="Y115" s="19">
        <v>100.682655</v>
      </c>
      <c r="Z115" s="19">
        <v>102.16842699999999</v>
      </c>
      <c r="AA115" s="19">
        <v>103.53948200000001</v>
      </c>
      <c r="AB115" s="19">
        <v>104.472656</v>
      </c>
      <c r="AC115" s="19">
        <v>105.50121300000001</v>
      </c>
      <c r="AD115" s="19">
        <v>106.44135300000001</v>
      </c>
      <c r="AE115" s="19">
        <v>107.293076</v>
      </c>
      <c r="AF115" s="19">
        <v>108.057762</v>
      </c>
      <c r="AG115" s="19">
        <v>108.873299</v>
      </c>
      <c r="AH115" s="19">
        <v>109.60945100000001</v>
      </c>
      <c r="AI115" s="19">
        <v>110.239891</v>
      </c>
      <c r="AJ115" s="19">
        <v>110.767685</v>
      </c>
      <c r="AK115" s="19">
        <v>111.202682</v>
      </c>
      <c r="AL115" s="19">
        <v>111.577972</v>
      </c>
      <c r="AM115" s="19">
        <v>111.862724</v>
      </c>
      <c r="AN115" s="19">
        <v>112.069275</v>
      </c>
      <c r="AO115" s="19">
        <v>112.20491</v>
      </c>
      <c r="AP115" s="19">
        <v>112.278351</v>
      </c>
      <c r="AQ115" s="19">
        <v>112.289276</v>
      </c>
      <c r="AR115" s="19">
        <v>112.246269</v>
      </c>
      <c r="AS115" s="19">
        <v>112.160095</v>
      </c>
      <c r="AT115" s="19">
        <v>112.051765</v>
      </c>
      <c r="AU115" s="20">
        <v>111.901825</v>
      </c>
      <c r="AV115" s="11"/>
    </row>
    <row r="116" spans="1:48" x14ac:dyDescent="0.2">
      <c r="A116" s="24"/>
      <c r="B116" s="24"/>
      <c r="C116" s="11" t="s">
        <v>50</v>
      </c>
      <c r="D116" s="19">
        <v>252.065765</v>
      </c>
      <c r="E116" s="19">
        <v>257.10632299999997</v>
      </c>
      <c r="F116" s="19">
        <v>247.72976700000001</v>
      </c>
      <c r="G116" s="19">
        <v>258.14926100000002</v>
      </c>
      <c r="H116" s="19">
        <v>264.90054300000003</v>
      </c>
      <c r="I116" s="19">
        <v>266.82455399999998</v>
      </c>
      <c r="J116" s="19">
        <v>277.469696</v>
      </c>
      <c r="K116" s="19">
        <v>285.456299</v>
      </c>
      <c r="L116" s="19">
        <v>292.00451700000002</v>
      </c>
      <c r="M116" s="19">
        <v>298.01550300000002</v>
      </c>
      <c r="N116" s="19">
        <v>304.06091300000003</v>
      </c>
      <c r="O116" s="19">
        <v>310.31100500000002</v>
      </c>
      <c r="P116" s="19">
        <v>315.631866</v>
      </c>
      <c r="Q116" s="19">
        <v>320.17898600000001</v>
      </c>
      <c r="R116" s="19">
        <v>304.88275099999998</v>
      </c>
      <c r="S116" s="19">
        <v>311.512451</v>
      </c>
      <c r="T116" s="19">
        <v>317.51409899999999</v>
      </c>
      <c r="U116" s="19">
        <v>323.429169</v>
      </c>
      <c r="V116" s="19">
        <v>328.87252799999999</v>
      </c>
      <c r="W116" s="19">
        <v>334.13339200000001</v>
      </c>
      <c r="X116" s="19">
        <v>338.84945699999997</v>
      </c>
      <c r="Y116" s="19">
        <v>342.36276199999998</v>
      </c>
      <c r="Z116" s="19">
        <v>344.49749800000001</v>
      </c>
      <c r="AA116" s="19">
        <v>345.97271699999999</v>
      </c>
      <c r="AB116" s="19">
        <v>339.88165300000003</v>
      </c>
      <c r="AC116" s="19">
        <v>337.09231599999998</v>
      </c>
      <c r="AD116" s="19">
        <v>333.885559</v>
      </c>
      <c r="AE116" s="19">
        <v>330.52829000000003</v>
      </c>
      <c r="AF116" s="19">
        <v>326.77773999999999</v>
      </c>
      <c r="AG116" s="19">
        <v>324.22961400000003</v>
      </c>
      <c r="AH116" s="19">
        <v>321.18875100000002</v>
      </c>
      <c r="AI116" s="19">
        <v>317.51101699999998</v>
      </c>
      <c r="AJ116" s="19">
        <v>313.134094</v>
      </c>
      <c r="AK116" s="19">
        <v>308.24194299999999</v>
      </c>
      <c r="AL116" s="19">
        <v>303.24212599999998</v>
      </c>
      <c r="AM116" s="19">
        <v>297.58779900000002</v>
      </c>
      <c r="AN116" s="19">
        <v>291.47088600000001</v>
      </c>
      <c r="AO116" s="19">
        <v>284.93090799999999</v>
      </c>
      <c r="AP116" s="19">
        <v>277.98611499999998</v>
      </c>
      <c r="AQ116" s="19">
        <v>270.62811299999998</v>
      </c>
      <c r="AR116" s="19">
        <v>262.923157</v>
      </c>
      <c r="AS116" s="19">
        <v>255.10296600000001</v>
      </c>
      <c r="AT116" s="19">
        <v>247.416718</v>
      </c>
      <c r="AU116" s="20">
        <v>239.94035299999999</v>
      </c>
      <c r="AV116" s="11"/>
    </row>
    <row r="117" spans="1:48" x14ac:dyDescent="0.2">
      <c r="A117" s="24"/>
      <c r="B117" s="24"/>
      <c r="C117" s="11" t="s">
        <v>51</v>
      </c>
      <c r="D117" s="19">
        <v>1007.292786</v>
      </c>
      <c r="E117" s="19">
        <v>1039.2844239999999</v>
      </c>
      <c r="F117" s="19">
        <v>1008.246338</v>
      </c>
      <c r="G117" s="19">
        <v>1061.2366939999999</v>
      </c>
      <c r="H117" s="19">
        <v>1098.1240230000001</v>
      </c>
      <c r="I117" s="19">
        <v>1128.273193</v>
      </c>
      <c r="J117" s="19">
        <v>1158.2825929999999</v>
      </c>
      <c r="K117" s="19">
        <v>1194.4754640000001</v>
      </c>
      <c r="L117" s="19">
        <v>1228.9052730000001</v>
      </c>
      <c r="M117" s="19">
        <v>1260.096313</v>
      </c>
      <c r="N117" s="19">
        <v>1288.8354489999999</v>
      </c>
      <c r="O117" s="19">
        <v>1318.6958010000001</v>
      </c>
      <c r="P117" s="19">
        <v>1344.3378909999999</v>
      </c>
      <c r="Q117" s="19">
        <v>1365.8107910000001</v>
      </c>
      <c r="R117" s="19">
        <v>1322.373047</v>
      </c>
      <c r="S117" s="19">
        <v>1351.315308</v>
      </c>
      <c r="T117" s="19">
        <v>1378.1477050000001</v>
      </c>
      <c r="U117" s="19">
        <v>1403.58313</v>
      </c>
      <c r="V117" s="19">
        <v>1426.7288820000001</v>
      </c>
      <c r="W117" s="19">
        <v>1451.041138</v>
      </c>
      <c r="X117" s="19">
        <v>1472.7304690000001</v>
      </c>
      <c r="Y117" s="19">
        <v>1485.804443</v>
      </c>
      <c r="Z117" s="19">
        <v>1492.006836</v>
      </c>
      <c r="AA117" s="19">
        <v>1496.510986</v>
      </c>
      <c r="AB117" s="19">
        <v>1492.5268550000001</v>
      </c>
      <c r="AC117" s="19">
        <v>1489.9736330000001</v>
      </c>
      <c r="AD117" s="19">
        <v>1483.074707</v>
      </c>
      <c r="AE117" s="19">
        <v>1474.4105219999999</v>
      </c>
      <c r="AF117" s="19">
        <v>1462.7441409999999</v>
      </c>
      <c r="AG117" s="19">
        <v>1462.888672</v>
      </c>
      <c r="AH117" s="19">
        <v>1458.6429439999999</v>
      </c>
      <c r="AI117" s="19">
        <v>1448.4525149999999</v>
      </c>
      <c r="AJ117" s="19">
        <v>1431.9913329999999</v>
      </c>
      <c r="AK117" s="19">
        <v>1410.5867920000001</v>
      </c>
      <c r="AL117" s="19">
        <v>1387.8057859999999</v>
      </c>
      <c r="AM117" s="19">
        <v>1362.147217</v>
      </c>
      <c r="AN117" s="19">
        <v>1336.051025</v>
      </c>
      <c r="AO117" s="19">
        <v>1310.606567</v>
      </c>
      <c r="AP117" s="19">
        <v>1286.431763</v>
      </c>
      <c r="AQ117" s="19">
        <v>1264.1103519999999</v>
      </c>
      <c r="AR117" s="19">
        <v>1243.505005</v>
      </c>
      <c r="AS117" s="19">
        <v>1225.0855710000001</v>
      </c>
      <c r="AT117" s="19">
        <v>1209.01062</v>
      </c>
      <c r="AU117" s="20">
        <v>1194.635986</v>
      </c>
      <c r="AV117" s="11"/>
    </row>
    <row r="118" spans="1:48" x14ac:dyDescent="0.2">
      <c r="A118" s="24"/>
      <c r="B118" s="24"/>
      <c r="C118" s="11" t="s">
        <v>52</v>
      </c>
      <c r="D118" s="19">
        <v>1.193651</v>
      </c>
      <c r="E118" s="19">
        <v>1.3512040000000001</v>
      </c>
      <c r="F118" s="19">
        <v>1.406309</v>
      </c>
      <c r="G118" s="19">
        <v>1.543002</v>
      </c>
      <c r="H118" s="19">
        <v>1.689616</v>
      </c>
      <c r="I118" s="19">
        <v>1.7550589999999999</v>
      </c>
      <c r="J118" s="19">
        <v>1.7557320000000001</v>
      </c>
      <c r="K118" s="19">
        <v>1.819285</v>
      </c>
      <c r="L118" s="19">
        <v>1.9107320000000001</v>
      </c>
      <c r="M118" s="19">
        <v>2.0080309999999999</v>
      </c>
      <c r="N118" s="19">
        <v>2.114404</v>
      </c>
      <c r="O118" s="19">
        <v>2.2281520000000001</v>
      </c>
      <c r="P118" s="19">
        <v>2.3321160000000001</v>
      </c>
      <c r="Q118" s="19">
        <v>2.4347310000000002</v>
      </c>
      <c r="R118" s="19">
        <v>2.48278</v>
      </c>
      <c r="S118" s="19">
        <v>2.587396</v>
      </c>
      <c r="T118" s="19">
        <v>2.693937</v>
      </c>
      <c r="U118" s="19">
        <v>2.804084</v>
      </c>
      <c r="V118" s="19">
        <v>2.9182579999999998</v>
      </c>
      <c r="W118" s="19">
        <v>3.0337299999999998</v>
      </c>
      <c r="X118" s="19">
        <v>3.152739</v>
      </c>
      <c r="Y118" s="19">
        <v>3.2738679999999998</v>
      </c>
      <c r="Z118" s="19">
        <v>3.395149</v>
      </c>
      <c r="AA118" s="19">
        <v>3.5168910000000002</v>
      </c>
      <c r="AB118" s="19">
        <v>3.2450009999999998</v>
      </c>
      <c r="AC118" s="19">
        <v>3.3445100000000001</v>
      </c>
      <c r="AD118" s="19">
        <v>3.443562</v>
      </c>
      <c r="AE118" s="19">
        <v>3.5391569999999999</v>
      </c>
      <c r="AF118" s="19">
        <v>3.6334330000000001</v>
      </c>
      <c r="AG118" s="19">
        <v>3.723074</v>
      </c>
      <c r="AH118" s="19">
        <v>3.8100510000000001</v>
      </c>
      <c r="AI118" s="19">
        <v>3.8951820000000001</v>
      </c>
      <c r="AJ118" s="19">
        <v>3.9773339999999999</v>
      </c>
      <c r="AK118" s="19">
        <v>4.056521</v>
      </c>
      <c r="AL118" s="19">
        <v>4.1340789999999998</v>
      </c>
      <c r="AM118" s="19">
        <v>4.2091310000000002</v>
      </c>
      <c r="AN118" s="19">
        <v>4.2814329999999998</v>
      </c>
      <c r="AO118" s="19">
        <v>4.3519680000000003</v>
      </c>
      <c r="AP118" s="19">
        <v>4.4215030000000004</v>
      </c>
      <c r="AQ118" s="19">
        <v>4.489344</v>
      </c>
      <c r="AR118" s="19">
        <v>4.5555510000000004</v>
      </c>
      <c r="AS118" s="19">
        <v>4.6213509999999998</v>
      </c>
      <c r="AT118" s="19">
        <v>4.6866260000000004</v>
      </c>
      <c r="AU118" s="20">
        <v>4.7523030000000004</v>
      </c>
      <c r="AV118" s="11"/>
    </row>
    <row r="119" spans="1:48" x14ac:dyDescent="0.2">
      <c r="A119" s="24"/>
      <c r="B119" s="24"/>
      <c r="C119" s="11" t="s">
        <v>53</v>
      </c>
      <c r="D119" s="19">
        <v>4232.6152339999999</v>
      </c>
      <c r="E119" s="19">
        <v>4168.0561520000001</v>
      </c>
      <c r="F119" s="19">
        <v>3903.219971</v>
      </c>
      <c r="G119" s="19">
        <v>3914.39624</v>
      </c>
      <c r="H119" s="19">
        <v>3836.165039</v>
      </c>
      <c r="I119" s="19">
        <v>3738.1459960000002</v>
      </c>
      <c r="J119" s="19">
        <v>3753.0742190000001</v>
      </c>
      <c r="K119" s="19">
        <v>3831.4008789999998</v>
      </c>
      <c r="L119" s="19">
        <v>3875.9316410000001</v>
      </c>
      <c r="M119" s="19">
        <v>3911.8168949999999</v>
      </c>
      <c r="N119" s="19">
        <v>3942.436279</v>
      </c>
      <c r="O119" s="19">
        <v>3975.368164</v>
      </c>
      <c r="P119" s="19">
        <v>3994.6665039999998</v>
      </c>
      <c r="Q119" s="19">
        <v>4007.4189449999999</v>
      </c>
      <c r="R119" s="19">
        <v>3649.7678219999998</v>
      </c>
      <c r="S119" s="19">
        <v>3681.4079590000001</v>
      </c>
      <c r="T119" s="19">
        <v>3707.5847170000002</v>
      </c>
      <c r="U119" s="19">
        <v>3730.4628910000001</v>
      </c>
      <c r="V119" s="19">
        <v>3748.9624020000001</v>
      </c>
      <c r="W119" s="19">
        <v>3775.7053219999998</v>
      </c>
      <c r="X119" s="19">
        <v>3797.6479490000002</v>
      </c>
      <c r="Y119" s="19">
        <v>3814.0649410000001</v>
      </c>
      <c r="Z119" s="19">
        <v>3824.3168949999999</v>
      </c>
      <c r="AA119" s="19">
        <v>3828.1232909999999</v>
      </c>
      <c r="AB119" s="19">
        <v>3836.8000489999999</v>
      </c>
      <c r="AC119" s="19">
        <v>3837.8020019999999</v>
      </c>
      <c r="AD119" s="19">
        <v>3833.3588869999999</v>
      </c>
      <c r="AE119" s="19">
        <v>3825.6274410000001</v>
      </c>
      <c r="AF119" s="19">
        <v>3813.5454100000002</v>
      </c>
      <c r="AG119" s="19">
        <v>3827.959961</v>
      </c>
      <c r="AH119" s="19">
        <v>3835.0634770000001</v>
      </c>
      <c r="AI119" s="19">
        <v>3832.1652829999998</v>
      </c>
      <c r="AJ119" s="19">
        <v>3817.4479980000001</v>
      </c>
      <c r="AK119" s="19">
        <v>3791.076172</v>
      </c>
      <c r="AL119" s="19">
        <v>3762.0249020000001</v>
      </c>
      <c r="AM119" s="19">
        <v>3725.5268550000001</v>
      </c>
      <c r="AN119" s="19">
        <v>3682.4384770000001</v>
      </c>
      <c r="AO119" s="19">
        <v>3633.8220209999999</v>
      </c>
      <c r="AP119" s="19">
        <v>3580.4963379999999</v>
      </c>
      <c r="AQ119" s="19">
        <v>3523.0971679999998</v>
      </c>
      <c r="AR119" s="19">
        <v>3462.2460940000001</v>
      </c>
      <c r="AS119" s="19">
        <v>3399.7451169999999</v>
      </c>
      <c r="AT119" s="19">
        <v>3337.6445309999999</v>
      </c>
      <c r="AU119" s="20">
        <v>3274.766846</v>
      </c>
      <c r="AV119" s="11"/>
    </row>
    <row r="120" spans="1:48" x14ac:dyDescent="0.2">
      <c r="A120" s="24"/>
      <c r="B120" s="24"/>
      <c r="C120" s="11" t="s">
        <v>54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20">
        <v>0</v>
      </c>
      <c r="AV120" s="11"/>
    </row>
    <row r="121" spans="1:48" x14ac:dyDescent="0.2">
      <c r="A121" s="24"/>
      <c r="B121" s="24"/>
      <c r="C121" s="11" t="s">
        <v>55</v>
      </c>
      <c r="D121" s="21">
        <v>1021.138672</v>
      </c>
      <c r="E121" s="21">
        <v>985.38031000000001</v>
      </c>
      <c r="F121" s="21">
        <v>962.32165499999996</v>
      </c>
      <c r="G121" s="21">
        <v>1002.6613160000001</v>
      </c>
      <c r="H121" s="21">
        <v>1017.003723</v>
      </c>
      <c r="I121" s="21">
        <v>1037.6735839999999</v>
      </c>
      <c r="J121" s="21">
        <v>1091.031616</v>
      </c>
      <c r="K121" s="21">
        <v>1119.5500489999999</v>
      </c>
      <c r="L121" s="21">
        <v>1126.9873050000001</v>
      </c>
      <c r="M121" s="21">
        <v>1107.4445800000001</v>
      </c>
      <c r="N121" s="21">
        <v>1078.3232419999999</v>
      </c>
      <c r="O121" s="21">
        <v>1054.251221</v>
      </c>
      <c r="P121" s="21">
        <v>1035.755615</v>
      </c>
      <c r="Q121" s="21">
        <v>1019.931885</v>
      </c>
      <c r="R121" s="21">
        <v>787.57971199999997</v>
      </c>
      <c r="S121" s="21">
        <v>786.37780799999996</v>
      </c>
      <c r="T121" s="21">
        <v>784.00799600000005</v>
      </c>
      <c r="U121" s="21">
        <v>781.03924600000005</v>
      </c>
      <c r="V121" s="21">
        <v>777.56561299999998</v>
      </c>
      <c r="W121" s="21">
        <v>772.09332300000005</v>
      </c>
      <c r="X121" s="21">
        <v>766.15570100000002</v>
      </c>
      <c r="Y121" s="21">
        <v>759.75561500000003</v>
      </c>
      <c r="Z121" s="21">
        <v>752.04656999999997</v>
      </c>
      <c r="AA121" s="21">
        <v>743.94372599999997</v>
      </c>
      <c r="AB121" s="21">
        <v>736.63140899999996</v>
      </c>
      <c r="AC121" s="21">
        <v>727.79022199999997</v>
      </c>
      <c r="AD121" s="21">
        <v>718.51666299999999</v>
      </c>
      <c r="AE121" s="21">
        <v>708.762878</v>
      </c>
      <c r="AF121" s="21">
        <v>698.67529300000001</v>
      </c>
      <c r="AG121" s="21">
        <v>688.17053199999998</v>
      </c>
      <c r="AH121" s="21">
        <v>676.37542699999995</v>
      </c>
      <c r="AI121" s="21">
        <v>664.32012899999995</v>
      </c>
      <c r="AJ121" s="21">
        <v>652.081726</v>
      </c>
      <c r="AK121" s="21">
        <v>639.681152</v>
      </c>
      <c r="AL121" s="21">
        <v>627.19219999999996</v>
      </c>
      <c r="AM121" s="21">
        <v>614.54187000000002</v>
      </c>
      <c r="AN121" s="21">
        <v>601.80908199999999</v>
      </c>
      <c r="AO121" s="21">
        <v>588.99542199999996</v>
      </c>
      <c r="AP121" s="21">
        <v>576.15002400000003</v>
      </c>
      <c r="AQ121" s="21">
        <v>563.28881799999999</v>
      </c>
      <c r="AR121" s="21">
        <v>550.44909700000005</v>
      </c>
      <c r="AS121" s="21">
        <v>537.60357699999997</v>
      </c>
      <c r="AT121" s="21">
        <v>524.801331</v>
      </c>
      <c r="AU121" s="22">
        <v>512.02447500000005</v>
      </c>
      <c r="AV121" s="11"/>
    </row>
    <row r="122" spans="1:48" x14ac:dyDescent="0.2">
      <c r="A122" s="24"/>
      <c r="B122" s="24"/>
      <c r="C122" s="11" t="s">
        <v>56</v>
      </c>
      <c r="D122" s="11">
        <f t="shared" ref="D122:AU122" si="61">SUM(D99:D121)</f>
        <v>39781.985879</v>
      </c>
      <c r="E122" s="11">
        <f t="shared" si="61"/>
        <v>39789.343949999995</v>
      </c>
      <c r="F122" s="11">
        <f t="shared" si="61"/>
        <v>39051.494783999995</v>
      </c>
      <c r="G122" s="11">
        <f t="shared" si="61"/>
        <v>40354.422676999995</v>
      </c>
      <c r="H122" s="11">
        <f t="shared" si="61"/>
        <v>41235.234973000013</v>
      </c>
      <c r="I122" s="11">
        <f t="shared" si="61"/>
        <v>41511.679268000007</v>
      </c>
      <c r="J122" s="11">
        <f t="shared" si="61"/>
        <v>43314.205332000012</v>
      </c>
      <c r="K122" s="11">
        <f t="shared" si="61"/>
        <v>44590.379833999992</v>
      </c>
      <c r="L122" s="11">
        <f t="shared" si="61"/>
        <v>45392.095126</v>
      </c>
      <c r="M122" s="11">
        <f t="shared" si="61"/>
        <v>45900.117854999997</v>
      </c>
      <c r="N122" s="11">
        <f t="shared" si="61"/>
        <v>46367.440264000004</v>
      </c>
      <c r="O122" s="11">
        <f t="shared" si="61"/>
        <v>46939.534144000005</v>
      </c>
      <c r="P122" s="11">
        <f t="shared" si="61"/>
        <v>47465.31601000001</v>
      </c>
      <c r="Q122" s="11">
        <f t="shared" si="61"/>
        <v>47964.165208999999</v>
      </c>
      <c r="R122" s="11">
        <f t="shared" si="61"/>
        <v>44155.978360999994</v>
      </c>
      <c r="S122" s="11">
        <f t="shared" si="61"/>
        <v>44756.248557999999</v>
      </c>
      <c r="T122" s="11">
        <f t="shared" si="61"/>
        <v>45321.734434000005</v>
      </c>
      <c r="U122" s="11">
        <f t="shared" si="61"/>
        <v>45778.898973000003</v>
      </c>
      <c r="V122" s="11">
        <f t="shared" si="61"/>
        <v>46201.741933999991</v>
      </c>
      <c r="W122" s="11">
        <f t="shared" si="61"/>
        <v>46604.572358000005</v>
      </c>
      <c r="X122" s="11">
        <f t="shared" si="61"/>
        <v>46973.283139999992</v>
      </c>
      <c r="Y122" s="11">
        <f t="shared" si="61"/>
        <v>47286.783486999993</v>
      </c>
      <c r="Z122" s="11">
        <f t="shared" si="61"/>
        <v>47536.770576999996</v>
      </c>
      <c r="AA122" s="11">
        <f t="shared" si="61"/>
        <v>47727.462532000005</v>
      </c>
      <c r="AB122" s="11">
        <f t="shared" si="61"/>
        <v>46160.833501999987</v>
      </c>
      <c r="AC122" s="11">
        <f t="shared" si="61"/>
        <v>46008.450932000007</v>
      </c>
      <c r="AD122" s="11">
        <f t="shared" si="61"/>
        <v>45813.068768000012</v>
      </c>
      <c r="AE122" s="11">
        <f t="shared" si="61"/>
        <v>45572.717057000002</v>
      </c>
      <c r="AF122" s="11">
        <f t="shared" si="61"/>
        <v>45271.157014999997</v>
      </c>
      <c r="AG122" s="11">
        <f t="shared" si="61"/>
        <v>44924.269896000005</v>
      </c>
      <c r="AH122" s="11">
        <f t="shared" si="61"/>
        <v>44508.792763999998</v>
      </c>
      <c r="AI122" s="11">
        <f t="shared" si="61"/>
        <v>44024.158234999995</v>
      </c>
      <c r="AJ122" s="11">
        <f t="shared" si="61"/>
        <v>43467.424401000004</v>
      </c>
      <c r="AK122" s="11">
        <f t="shared" si="61"/>
        <v>42858.645475999998</v>
      </c>
      <c r="AL122" s="11">
        <f t="shared" si="61"/>
        <v>42209.098814999998</v>
      </c>
      <c r="AM122" s="11">
        <f t="shared" si="61"/>
        <v>41531.989472000001</v>
      </c>
      <c r="AN122" s="11">
        <f t="shared" si="61"/>
        <v>40836.771744000005</v>
      </c>
      <c r="AO122" s="11">
        <f t="shared" si="61"/>
        <v>40138.588706000002</v>
      </c>
      <c r="AP122" s="11">
        <f t="shared" si="61"/>
        <v>39463.086557999995</v>
      </c>
      <c r="AQ122" s="11">
        <f t="shared" si="61"/>
        <v>38810.389103000009</v>
      </c>
      <c r="AR122" s="11">
        <f t="shared" si="61"/>
        <v>38189.900521999996</v>
      </c>
      <c r="AS122" s="11">
        <f t="shared" si="61"/>
        <v>37600.966734000001</v>
      </c>
      <c r="AT122" s="11">
        <f t="shared" si="61"/>
        <v>37046.871066000007</v>
      </c>
      <c r="AU122" s="11">
        <f t="shared" si="61"/>
        <v>36515.575956000008</v>
      </c>
      <c r="AV122" s="11"/>
    </row>
    <row r="123" spans="1:48" x14ac:dyDescent="0.2">
      <c r="A123" s="24"/>
      <c r="B123" s="24"/>
      <c r="C123" s="42" t="s">
        <v>63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</row>
    <row r="124" spans="1:48" x14ac:dyDescent="0.2">
      <c r="A124" s="43" t="s">
        <v>70</v>
      </c>
      <c r="B124" s="24"/>
      <c r="C124" s="74" t="s">
        <v>95</v>
      </c>
      <c r="D124" s="13">
        <v>4516.7402339999999</v>
      </c>
      <c r="E124" s="13">
        <v>4414.2929690000001</v>
      </c>
      <c r="F124" s="13">
        <v>4303.2617190000001</v>
      </c>
      <c r="G124" s="13">
        <v>4271.2934569999998</v>
      </c>
      <c r="H124" s="13">
        <v>4241.2607420000004</v>
      </c>
      <c r="I124" s="13">
        <v>4294.7119140000004</v>
      </c>
      <c r="J124" s="13">
        <v>4704.4697269999997</v>
      </c>
      <c r="K124" s="13">
        <v>3746.2004390000002</v>
      </c>
      <c r="L124" s="13">
        <v>3321.084961</v>
      </c>
      <c r="M124" s="13">
        <v>3074.311768</v>
      </c>
      <c r="N124" s="13">
        <v>2930.0915530000002</v>
      </c>
      <c r="O124" s="13">
        <v>2712.0031739999999</v>
      </c>
      <c r="P124" s="13">
        <v>2540.5419919999999</v>
      </c>
      <c r="Q124" s="13">
        <v>2388.8542480000001</v>
      </c>
      <c r="R124" s="13">
        <v>919.46875</v>
      </c>
      <c r="S124" s="13">
        <v>-257.46575899999999</v>
      </c>
      <c r="T124" s="13">
        <v>-557.47845500000005</v>
      </c>
      <c r="U124" s="13">
        <v>-871.42504899999994</v>
      </c>
      <c r="V124" s="13">
        <v>-1173.8865969999999</v>
      </c>
      <c r="W124" s="13">
        <v>-1494.5638429999999</v>
      </c>
      <c r="X124" s="13">
        <v>-1798.0471190000001</v>
      </c>
      <c r="Y124" s="13">
        <v>-2100.2214359999998</v>
      </c>
      <c r="Z124" s="13">
        <v>-2369.8120119999999</v>
      </c>
      <c r="AA124" s="13">
        <v>-2642.6032709999999</v>
      </c>
      <c r="AB124" s="13">
        <v>-2876.9194339999999</v>
      </c>
      <c r="AC124" s="13">
        <v>-3083.6367190000001</v>
      </c>
      <c r="AD124" s="13">
        <v>-3750.6811520000001</v>
      </c>
      <c r="AE124" s="13">
        <v>-3684.7919919999999</v>
      </c>
      <c r="AF124" s="13">
        <v>-3746.2338869999999</v>
      </c>
      <c r="AG124" s="13">
        <v>-3654.056885</v>
      </c>
      <c r="AH124" s="13">
        <v>-3599.4692380000001</v>
      </c>
      <c r="AI124" s="13">
        <v>-3547.9194339999999</v>
      </c>
      <c r="AJ124" s="13">
        <v>-3507.3659670000002</v>
      </c>
      <c r="AK124" s="13">
        <v>-3472.3679200000001</v>
      </c>
      <c r="AL124" s="13">
        <v>-3590.9313959999999</v>
      </c>
      <c r="AM124" s="13">
        <v>-3708.7985840000001</v>
      </c>
      <c r="AN124" s="13">
        <v>-3744.3149410000001</v>
      </c>
      <c r="AO124" s="13">
        <v>-3821.1992190000001</v>
      </c>
      <c r="AP124" s="13">
        <v>-3902.9304200000001</v>
      </c>
      <c r="AQ124" s="13">
        <v>-3938.8972170000002</v>
      </c>
      <c r="AR124" s="13">
        <v>-3994.1989749999998</v>
      </c>
      <c r="AS124" s="13">
        <v>-3966.6403810000002</v>
      </c>
      <c r="AT124" s="13">
        <v>-3937.6135250000002</v>
      </c>
      <c r="AU124" s="14">
        <v>-3933.7109380000002</v>
      </c>
      <c r="AV124" s="11"/>
    </row>
    <row r="125" spans="1:48" x14ac:dyDescent="0.2">
      <c r="A125" s="41" t="s">
        <v>81</v>
      </c>
      <c r="B125" s="24"/>
      <c r="C125" s="4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</row>
    <row r="126" spans="1:48" x14ac:dyDescent="0.2">
      <c r="A126" s="24"/>
      <c r="B126" s="24"/>
      <c r="C126" s="11" t="s">
        <v>57</v>
      </c>
      <c r="D126" s="23">
        <f t="shared" ref="D126:AU126" si="62">D128-D124</f>
        <v>41207.048828999999</v>
      </c>
      <c r="E126" s="23">
        <f t="shared" si="62"/>
        <v>41186.179686999996</v>
      </c>
      <c r="F126" s="23">
        <f t="shared" si="62"/>
        <v>40456.605468999995</v>
      </c>
      <c r="G126" s="23">
        <f t="shared" si="62"/>
        <v>41793.144043</v>
      </c>
      <c r="H126" s="23">
        <f t="shared" si="62"/>
        <v>42692.805664</v>
      </c>
      <c r="I126" s="23">
        <f t="shared" si="62"/>
        <v>42999.995116999999</v>
      </c>
      <c r="J126" s="23">
        <f t="shared" si="62"/>
        <v>45022.459961</v>
      </c>
      <c r="K126" s="23">
        <f t="shared" si="62"/>
        <v>46325.619873999996</v>
      </c>
      <c r="L126" s="23">
        <f t="shared" si="62"/>
        <v>47141.098633000001</v>
      </c>
      <c r="M126" s="23">
        <f t="shared" si="62"/>
        <v>47637.965576000002</v>
      </c>
      <c r="N126" s="23">
        <f t="shared" si="62"/>
        <v>48092.826416000004</v>
      </c>
      <c r="O126" s="23">
        <f t="shared" si="62"/>
        <v>48656.965576000002</v>
      </c>
      <c r="P126" s="23">
        <f t="shared" si="62"/>
        <v>49179.211914</v>
      </c>
      <c r="Q126" s="23">
        <f t="shared" si="62"/>
        <v>49677.028564999993</v>
      </c>
      <c r="R126" s="23">
        <f t="shared" si="62"/>
        <v>45790.605469000002</v>
      </c>
      <c r="S126" s="23">
        <f t="shared" si="62"/>
        <v>46400.961853000001</v>
      </c>
      <c r="T126" s="23">
        <f t="shared" si="62"/>
        <v>46976.205017999993</v>
      </c>
      <c r="U126" s="23">
        <f t="shared" si="62"/>
        <v>47442.866454999996</v>
      </c>
      <c r="V126" s="23">
        <f t="shared" si="62"/>
        <v>47874.945190999999</v>
      </c>
      <c r="W126" s="23">
        <f t="shared" si="62"/>
        <v>48286.723998999994</v>
      </c>
      <c r="X126" s="23">
        <f t="shared" si="62"/>
        <v>48664.113525000001</v>
      </c>
      <c r="Y126" s="23">
        <f t="shared" si="62"/>
        <v>48986.037841999998</v>
      </c>
      <c r="Z126" s="23">
        <f t="shared" si="62"/>
        <v>49244.206543</v>
      </c>
      <c r="AA126" s="23">
        <f t="shared" si="62"/>
        <v>49442.841551999998</v>
      </c>
      <c r="AB126" s="23">
        <f t="shared" si="62"/>
        <v>47884.376465000001</v>
      </c>
      <c r="AC126" s="23">
        <f t="shared" si="62"/>
        <v>47739.503906999998</v>
      </c>
      <c r="AD126" s="23">
        <f t="shared" si="62"/>
        <v>47551.407714999994</v>
      </c>
      <c r="AE126" s="23">
        <f t="shared" si="62"/>
        <v>47318.061522999997</v>
      </c>
      <c r="AF126" s="23">
        <f t="shared" si="62"/>
        <v>47023.331543</v>
      </c>
      <c r="AG126" s="23">
        <f t="shared" si="62"/>
        <v>46683.052979</v>
      </c>
      <c r="AH126" s="23">
        <f t="shared" si="62"/>
        <v>46273.953612999998</v>
      </c>
      <c r="AI126" s="23">
        <f t="shared" si="62"/>
        <v>45795.478028000005</v>
      </c>
      <c r="AJ126" s="23">
        <f t="shared" si="62"/>
        <v>45244.694091999998</v>
      </c>
      <c r="AK126" s="23">
        <f t="shared" si="62"/>
        <v>44641.653075999995</v>
      </c>
      <c r="AL126" s="23">
        <f t="shared" si="62"/>
        <v>43997.646240000002</v>
      </c>
      <c r="AM126" s="23">
        <f t="shared" si="62"/>
        <v>43325.849365000002</v>
      </c>
      <c r="AN126" s="23">
        <f t="shared" si="62"/>
        <v>42635.740721999995</v>
      </c>
      <c r="AO126" s="23">
        <f t="shared" si="62"/>
        <v>41942.472656999998</v>
      </c>
      <c r="AP126" s="23">
        <f t="shared" si="62"/>
        <v>41271.707763999999</v>
      </c>
      <c r="AQ126" s="23">
        <f t="shared" si="62"/>
        <v>40623.569091999998</v>
      </c>
      <c r="AR126" s="23">
        <f t="shared" si="62"/>
        <v>40007.476319000001</v>
      </c>
      <c r="AS126" s="23">
        <f t="shared" si="62"/>
        <v>39422.773193999994</v>
      </c>
      <c r="AT126" s="23">
        <f t="shared" si="62"/>
        <v>38872.754150000001</v>
      </c>
      <c r="AU126" s="23">
        <f t="shared" si="62"/>
        <v>38345.382813000004</v>
      </c>
      <c r="AV126" s="11"/>
    </row>
    <row r="127" spans="1:48" x14ac:dyDescent="0.2">
      <c r="A127" s="24"/>
      <c r="B127" s="24"/>
      <c r="C127" s="42" t="s">
        <v>63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</row>
    <row r="128" spans="1:48" x14ac:dyDescent="0.2">
      <c r="A128" s="43" t="s">
        <v>71</v>
      </c>
      <c r="B128" s="24"/>
      <c r="C128" s="74" t="s">
        <v>96</v>
      </c>
      <c r="D128" s="13">
        <v>45723.789062999997</v>
      </c>
      <c r="E128" s="13">
        <v>45600.472655999998</v>
      </c>
      <c r="F128" s="13">
        <v>44759.867187999997</v>
      </c>
      <c r="G128" s="13">
        <v>46064.4375</v>
      </c>
      <c r="H128" s="13">
        <v>46934.066405999998</v>
      </c>
      <c r="I128" s="13">
        <v>47294.707030999998</v>
      </c>
      <c r="J128" s="13">
        <v>49726.929687999997</v>
      </c>
      <c r="K128" s="13">
        <v>50071.820312999997</v>
      </c>
      <c r="L128" s="13">
        <v>50462.183594000002</v>
      </c>
      <c r="M128" s="13">
        <v>50712.277344000002</v>
      </c>
      <c r="N128" s="13">
        <v>51022.917969000002</v>
      </c>
      <c r="O128" s="13">
        <v>51368.96875</v>
      </c>
      <c r="P128" s="13">
        <v>51719.753905999998</v>
      </c>
      <c r="Q128" s="13">
        <v>52065.882812999997</v>
      </c>
      <c r="R128" s="13">
        <v>46710.074219000002</v>
      </c>
      <c r="S128" s="13">
        <v>46143.496094000002</v>
      </c>
      <c r="T128" s="13">
        <v>46418.726562999997</v>
      </c>
      <c r="U128" s="13">
        <v>46571.441405999998</v>
      </c>
      <c r="V128" s="13">
        <v>46701.058594000002</v>
      </c>
      <c r="W128" s="13">
        <v>46792.160155999998</v>
      </c>
      <c r="X128" s="13">
        <v>46866.066405999998</v>
      </c>
      <c r="Y128" s="13">
        <v>46885.816405999998</v>
      </c>
      <c r="Z128" s="13">
        <v>46874.394530999998</v>
      </c>
      <c r="AA128" s="13">
        <v>46800.238280999998</v>
      </c>
      <c r="AB128" s="13">
        <v>45007.457030999998</v>
      </c>
      <c r="AC128" s="13">
        <v>44655.867187999997</v>
      </c>
      <c r="AD128" s="13">
        <v>43800.726562999997</v>
      </c>
      <c r="AE128" s="13">
        <v>43633.269530999998</v>
      </c>
      <c r="AF128" s="13">
        <v>43277.097655999998</v>
      </c>
      <c r="AG128" s="13">
        <v>43028.996094000002</v>
      </c>
      <c r="AH128" s="13">
        <v>42674.484375</v>
      </c>
      <c r="AI128" s="13">
        <v>42247.558594000002</v>
      </c>
      <c r="AJ128" s="13">
        <v>41737.328125</v>
      </c>
      <c r="AK128" s="13">
        <v>41169.285155999998</v>
      </c>
      <c r="AL128" s="13">
        <v>40406.714844000002</v>
      </c>
      <c r="AM128" s="13">
        <v>39617.050780999998</v>
      </c>
      <c r="AN128" s="13">
        <v>38891.425780999998</v>
      </c>
      <c r="AO128" s="13">
        <v>38121.273437999997</v>
      </c>
      <c r="AP128" s="13">
        <v>37368.777344000002</v>
      </c>
      <c r="AQ128" s="13">
        <v>36684.671875</v>
      </c>
      <c r="AR128" s="13">
        <v>36013.277344000002</v>
      </c>
      <c r="AS128" s="13">
        <v>35456.132812999997</v>
      </c>
      <c r="AT128" s="13">
        <v>34935.140625</v>
      </c>
      <c r="AU128" s="14">
        <v>34411.671875</v>
      </c>
      <c r="AV128" s="11"/>
    </row>
    <row r="129" spans="1:48" x14ac:dyDescent="0.2">
      <c r="A129" s="41" t="s">
        <v>81</v>
      </c>
      <c r="B129" s="24"/>
      <c r="C129" s="4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</row>
    <row r="130" spans="1:48" x14ac:dyDescent="0.2">
      <c r="A130" s="24"/>
      <c r="B130" s="24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</row>
    <row r="131" spans="1:48" x14ac:dyDescent="0.2">
      <c r="A131" s="45" t="s">
        <v>59</v>
      </c>
      <c r="B131" s="46"/>
      <c r="C131" s="47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</row>
    <row r="132" spans="1:48" x14ac:dyDescent="0.2">
      <c r="A132" s="24"/>
      <c r="B132" s="24"/>
      <c r="C132" s="11" t="s">
        <v>17</v>
      </c>
      <c r="D132" s="12">
        <f t="shared" ref="D132:AC132" si="63">D153</f>
        <v>11096.960938</v>
      </c>
      <c r="E132" s="12">
        <f t="shared" si="63"/>
        <v>10903.166015999999</v>
      </c>
      <c r="F132" s="12">
        <f t="shared" si="63"/>
        <v>10809.942383</v>
      </c>
      <c r="G132" s="12">
        <f t="shared" si="63"/>
        <v>11342.902344</v>
      </c>
      <c r="H132" s="12">
        <f t="shared" si="63"/>
        <v>11750.367188</v>
      </c>
      <c r="I132" s="12">
        <f t="shared" si="63"/>
        <v>11853.251953000001</v>
      </c>
      <c r="J132" s="12">
        <f t="shared" si="63"/>
        <v>12002.140625</v>
      </c>
      <c r="K132" s="12">
        <f t="shared" si="63"/>
        <v>12821.804688</v>
      </c>
      <c r="L132" s="12">
        <f t="shared" si="63"/>
        <v>12998.424805000001</v>
      </c>
      <c r="M132" s="12">
        <f t="shared" si="63"/>
        <v>13005.345703000001</v>
      </c>
      <c r="N132" s="12">
        <f t="shared" si="63"/>
        <v>13125.840819999999</v>
      </c>
      <c r="O132" s="12">
        <f t="shared" si="63"/>
        <v>13285.749023</v>
      </c>
      <c r="P132" s="12">
        <f t="shared" si="63"/>
        <v>13477.646484000001</v>
      </c>
      <c r="Q132" s="12">
        <f t="shared" si="63"/>
        <v>13685.399414</v>
      </c>
      <c r="R132" s="12">
        <f t="shared" si="63"/>
        <v>9678.0341800000006</v>
      </c>
      <c r="S132" s="12">
        <f t="shared" si="63"/>
        <v>9673.0673829999996</v>
      </c>
      <c r="T132" s="12">
        <f t="shared" si="63"/>
        <v>9672.7050780000009</v>
      </c>
      <c r="U132" s="12">
        <f t="shared" si="63"/>
        <v>9559.0195309999999</v>
      </c>
      <c r="V132" s="12">
        <f t="shared" si="63"/>
        <v>9439.8203130000002</v>
      </c>
      <c r="W132" s="12">
        <f t="shared" si="63"/>
        <v>9306.8876949999994</v>
      </c>
      <c r="X132" s="12">
        <f t="shared" si="63"/>
        <v>9169.3701170000004</v>
      </c>
      <c r="Y132" s="12">
        <f t="shared" si="63"/>
        <v>9026.9423829999996</v>
      </c>
      <c r="Z132" s="12">
        <f t="shared" si="63"/>
        <v>8887.2050780000009</v>
      </c>
      <c r="AA132" s="12">
        <f t="shared" si="63"/>
        <v>8706.0078130000002</v>
      </c>
      <c r="AB132" s="12">
        <f t="shared" si="63"/>
        <v>8538.9023440000001</v>
      </c>
      <c r="AC132" s="12">
        <f t="shared" si="63"/>
        <v>8333.0849610000005</v>
      </c>
      <c r="AD132" s="12">
        <f t="shared" ref="AD132:AU132" si="64">AD153</f>
        <v>8107.7539059999999</v>
      </c>
      <c r="AE132" s="12">
        <f t="shared" si="64"/>
        <v>7869.3237300000001</v>
      </c>
      <c r="AF132" s="12">
        <f t="shared" si="64"/>
        <v>7622.7763670000004</v>
      </c>
      <c r="AG132" s="12">
        <f t="shared" si="64"/>
        <v>7340.0820309999999</v>
      </c>
      <c r="AH132" s="12">
        <f t="shared" si="64"/>
        <v>7044.5288090000004</v>
      </c>
      <c r="AI132" s="12">
        <f t="shared" si="64"/>
        <v>6734.5380859999996</v>
      </c>
      <c r="AJ132" s="12">
        <f t="shared" si="64"/>
        <v>6414.001953</v>
      </c>
      <c r="AK132" s="12">
        <f t="shared" si="64"/>
        <v>6079.0336909999996</v>
      </c>
      <c r="AL132" s="12">
        <f t="shared" si="64"/>
        <v>5713.0947269999997</v>
      </c>
      <c r="AM132" s="12">
        <f t="shared" si="64"/>
        <v>5346.5893550000001</v>
      </c>
      <c r="AN132" s="12">
        <f t="shared" si="64"/>
        <v>4991.7587890000004</v>
      </c>
      <c r="AO132" s="12">
        <f t="shared" si="64"/>
        <v>4663.8085940000001</v>
      </c>
      <c r="AP132" s="12">
        <f t="shared" si="64"/>
        <v>4375.6909180000002</v>
      </c>
      <c r="AQ132" s="12">
        <f t="shared" si="64"/>
        <v>4133.2270509999998</v>
      </c>
      <c r="AR132" s="12">
        <f t="shared" si="64"/>
        <v>3930.7758789999998</v>
      </c>
      <c r="AS132" s="12">
        <f t="shared" si="64"/>
        <v>3758.9760740000002</v>
      </c>
      <c r="AT132" s="12">
        <f t="shared" si="64"/>
        <v>3612.9489749999998</v>
      </c>
      <c r="AU132" s="12">
        <f t="shared" si="64"/>
        <v>3484.2282709999999</v>
      </c>
      <c r="AV132" s="11"/>
    </row>
    <row r="133" spans="1:48" x14ac:dyDescent="0.2">
      <c r="A133" s="24"/>
      <c r="B133" s="24"/>
      <c r="C133" s="11" t="s">
        <v>29</v>
      </c>
      <c r="D133" s="12">
        <f t="shared" ref="D133:AC133" si="65">SUM(D160:D162)</f>
        <v>2969.1492310000003</v>
      </c>
      <c r="E133" s="12">
        <f t="shared" si="65"/>
        <v>3057.012146</v>
      </c>
      <c r="F133" s="12">
        <f t="shared" si="65"/>
        <v>2881.3427739999997</v>
      </c>
      <c r="G133" s="12">
        <f t="shared" si="65"/>
        <v>2880.1405330000002</v>
      </c>
      <c r="H133" s="12">
        <f t="shared" si="65"/>
        <v>2826.8215639999999</v>
      </c>
      <c r="I133" s="12">
        <f t="shared" si="65"/>
        <v>2735.5939330000001</v>
      </c>
      <c r="J133" s="12">
        <f t="shared" si="65"/>
        <v>2693.986664</v>
      </c>
      <c r="K133" s="12">
        <f t="shared" si="65"/>
        <v>2705.6361999999999</v>
      </c>
      <c r="L133" s="12">
        <f t="shared" si="65"/>
        <v>2698.5824579999999</v>
      </c>
      <c r="M133" s="12">
        <f t="shared" si="65"/>
        <v>2697.568115</v>
      </c>
      <c r="N133" s="12">
        <f t="shared" si="65"/>
        <v>2699.6532889999999</v>
      </c>
      <c r="O133" s="12">
        <f t="shared" si="65"/>
        <v>2705.729828</v>
      </c>
      <c r="P133" s="12">
        <f t="shared" si="65"/>
        <v>2709.0310980000004</v>
      </c>
      <c r="Q133" s="12">
        <f t="shared" si="65"/>
        <v>2708.3978870000001</v>
      </c>
      <c r="R133" s="12">
        <f t="shared" si="65"/>
        <v>2473.780945</v>
      </c>
      <c r="S133" s="12">
        <f t="shared" si="65"/>
        <v>2446.5460510000003</v>
      </c>
      <c r="T133" s="12">
        <f t="shared" si="65"/>
        <v>2425.5852670000004</v>
      </c>
      <c r="U133" s="12">
        <f t="shared" si="65"/>
        <v>2404.4316709999998</v>
      </c>
      <c r="V133" s="12">
        <f t="shared" si="65"/>
        <v>2385.639068</v>
      </c>
      <c r="W133" s="12">
        <f t="shared" si="65"/>
        <v>2373.6924440000003</v>
      </c>
      <c r="X133" s="12">
        <f t="shared" si="65"/>
        <v>2362.7089839999999</v>
      </c>
      <c r="Y133" s="12">
        <f t="shared" si="65"/>
        <v>2352.13681</v>
      </c>
      <c r="Z133" s="12">
        <f t="shared" si="65"/>
        <v>2338.6538399999999</v>
      </c>
      <c r="AA133" s="12">
        <f t="shared" si="65"/>
        <v>2324.6698310000002</v>
      </c>
      <c r="AB133" s="12">
        <f t="shared" si="65"/>
        <v>2318.103607</v>
      </c>
      <c r="AC133" s="12">
        <f t="shared" si="65"/>
        <v>2306.414428</v>
      </c>
      <c r="AD133" s="12">
        <f t="shared" ref="AD133:AU133" si="66">SUM(AD160:AD162)</f>
        <v>2294.8005069999999</v>
      </c>
      <c r="AE133" s="12">
        <f t="shared" si="66"/>
        <v>2282.631531</v>
      </c>
      <c r="AF133" s="12">
        <f t="shared" si="66"/>
        <v>2269.7934260000002</v>
      </c>
      <c r="AG133" s="12">
        <f t="shared" si="66"/>
        <v>2264.8232120000002</v>
      </c>
      <c r="AH133" s="12">
        <f t="shared" si="66"/>
        <v>2259.5353089999999</v>
      </c>
      <c r="AI133" s="12">
        <f t="shared" si="66"/>
        <v>2253.7383719999998</v>
      </c>
      <c r="AJ133" s="12">
        <f t="shared" si="66"/>
        <v>2247.4721369999997</v>
      </c>
      <c r="AK133" s="12">
        <f t="shared" si="66"/>
        <v>2240.8996280000001</v>
      </c>
      <c r="AL133" s="12">
        <f t="shared" si="66"/>
        <v>2234.2940680000002</v>
      </c>
      <c r="AM133" s="12">
        <f t="shared" si="66"/>
        <v>2227.1762390000004</v>
      </c>
      <c r="AN133" s="12">
        <f t="shared" si="66"/>
        <v>2219.2427980000002</v>
      </c>
      <c r="AO133" s="12">
        <f t="shared" si="66"/>
        <v>2210.3896789999999</v>
      </c>
      <c r="AP133" s="12">
        <f t="shared" si="66"/>
        <v>2200.5265199999999</v>
      </c>
      <c r="AQ133" s="12">
        <f t="shared" si="66"/>
        <v>2189.747253</v>
      </c>
      <c r="AR133" s="12">
        <f t="shared" si="66"/>
        <v>2177.8191529999999</v>
      </c>
      <c r="AS133" s="12">
        <f t="shared" si="66"/>
        <v>2164.445831</v>
      </c>
      <c r="AT133" s="12">
        <f t="shared" si="66"/>
        <v>2149.5771180000002</v>
      </c>
      <c r="AU133" s="12">
        <f t="shared" si="66"/>
        <v>2133.0980840000002</v>
      </c>
      <c r="AV133" s="11"/>
    </row>
    <row r="134" spans="1:48" x14ac:dyDescent="0.2">
      <c r="A134" s="24"/>
      <c r="B134" s="24"/>
      <c r="C134" s="11" t="s">
        <v>19</v>
      </c>
      <c r="D134" s="12">
        <f t="shared" ref="D134:AC134" si="67">SUM(D163:D164)</f>
        <v>5239.0402830000003</v>
      </c>
      <c r="E134" s="12">
        <f t="shared" si="67"/>
        <v>5413.4677730000003</v>
      </c>
      <c r="F134" s="12">
        <f t="shared" si="67"/>
        <v>5398.3581549999999</v>
      </c>
      <c r="G134" s="12">
        <f t="shared" si="67"/>
        <v>5608.713135</v>
      </c>
      <c r="H134" s="12">
        <f t="shared" si="67"/>
        <v>5796.1569820000004</v>
      </c>
      <c r="I134" s="12">
        <f t="shared" si="67"/>
        <v>5891.6567379999997</v>
      </c>
      <c r="J134" s="12">
        <f t="shared" si="67"/>
        <v>6555.7949210000006</v>
      </c>
      <c r="K134" s="12">
        <f t="shared" si="67"/>
        <v>6671.9282229999999</v>
      </c>
      <c r="L134" s="12">
        <f t="shared" si="67"/>
        <v>6811.1647950000006</v>
      </c>
      <c r="M134" s="12">
        <f t="shared" si="67"/>
        <v>6953.3652339999999</v>
      </c>
      <c r="N134" s="12">
        <f t="shared" si="67"/>
        <v>7099.6474610000005</v>
      </c>
      <c r="O134" s="12">
        <f t="shared" si="67"/>
        <v>7255.4340819999998</v>
      </c>
      <c r="P134" s="12">
        <f t="shared" si="67"/>
        <v>7398.7937010000005</v>
      </c>
      <c r="Q134" s="12">
        <f t="shared" si="67"/>
        <v>7529.2236329999996</v>
      </c>
      <c r="R134" s="12">
        <f t="shared" si="67"/>
        <v>7672.3759759999994</v>
      </c>
      <c r="S134" s="12">
        <f t="shared" si="67"/>
        <v>7787.7089850000002</v>
      </c>
      <c r="T134" s="12">
        <f t="shared" si="67"/>
        <v>7898.1037590000005</v>
      </c>
      <c r="U134" s="12">
        <f t="shared" si="67"/>
        <v>8002.8679199999997</v>
      </c>
      <c r="V134" s="12">
        <f t="shared" si="67"/>
        <v>8103.9067379999997</v>
      </c>
      <c r="W134" s="12">
        <f t="shared" si="67"/>
        <v>8201.1362310000004</v>
      </c>
      <c r="X134" s="12">
        <f t="shared" si="67"/>
        <v>8295.1813970000003</v>
      </c>
      <c r="Y134" s="12">
        <f t="shared" si="67"/>
        <v>8385.9399420000009</v>
      </c>
      <c r="Z134" s="12">
        <f t="shared" si="67"/>
        <v>8474.183837999999</v>
      </c>
      <c r="AA134" s="12">
        <f t="shared" si="67"/>
        <v>8557.2690430000002</v>
      </c>
      <c r="AB134" s="12">
        <f t="shared" si="67"/>
        <v>6072.140625</v>
      </c>
      <c r="AC134" s="12">
        <f t="shared" si="67"/>
        <v>6079.5192870000001</v>
      </c>
      <c r="AD134" s="12">
        <f t="shared" ref="AD134:AU134" si="68">SUM(AD163:AD164)</f>
        <v>6082.5849610000005</v>
      </c>
      <c r="AE134" s="12">
        <f t="shared" si="68"/>
        <v>6081.1821290000007</v>
      </c>
      <c r="AF134" s="12">
        <f t="shared" si="68"/>
        <v>6075.4804690000001</v>
      </c>
      <c r="AG134" s="12">
        <f t="shared" si="68"/>
        <v>6066.4738770000004</v>
      </c>
      <c r="AH134" s="12">
        <f t="shared" si="68"/>
        <v>6053.6809080000003</v>
      </c>
      <c r="AI134" s="12">
        <f t="shared" si="68"/>
        <v>6037.2180179999996</v>
      </c>
      <c r="AJ134" s="12">
        <f t="shared" si="68"/>
        <v>6017.8532709999999</v>
      </c>
      <c r="AK134" s="12">
        <f t="shared" si="68"/>
        <v>5996.8828130000002</v>
      </c>
      <c r="AL134" s="12">
        <f t="shared" si="68"/>
        <v>5974.8405760000005</v>
      </c>
      <c r="AM134" s="12">
        <f t="shared" si="68"/>
        <v>5952.1376949999994</v>
      </c>
      <c r="AN134" s="12">
        <f t="shared" si="68"/>
        <v>5928.6630859999996</v>
      </c>
      <c r="AO134" s="12">
        <f t="shared" si="68"/>
        <v>5903.9328619999997</v>
      </c>
      <c r="AP134" s="12">
        <f t="shared" si="68"/>
        <v>5877.5295409999999</v>
      </c>
      <c r="AQ134" s="12">
        <f t="shared" si="68"/>
        <v>5849.5628660000002</v>
      </c>
      <c r="AR134" s="12">
        <f t="shared" si="68"/>
        <v>5819.9509280000002</v>
      </c>
      <c r="AS134" s="12">
        <f t="shared" si="68"/>
        <v>5788.4257820000003</v>
      </c>
      <c r="AT134" s="12">
        <f t="shared" si="68"/>
        <v>5754.863891</v>
      </c>
      <c r="AU134" s="12">
        <f t="shared" si="68"/>
        <v>5719.3793939999996</v>
      </c>
      <c r="AV134" s="11"/>
    </row>
    <row r="135" spans="1:48" x14ac:dyDescent="0.2">
      <c r="A135" s="24"/>
      <c r="B135" s="24"/>
      <c r="C135" s="11" t="s">
        <v>20</v>
      </c>
      <c r="D135" s="12">
        <f t="shared" ref="D135:AC135" si="69">SUM(D152,D154,D155,D156,D158)</f>
        <v>9660.8258060000007</v>
      </c>
      <c r="E135" s="12">
        <f t="shared" si="69"/>
        <v>9717.5043939999996</v>
      </c>
      <c r="F135" s="12">
        <f t="shared" si="69"/>
        <v>9604.2218319999993</v>
      </c>
      <c r="G135" s="12">
        <f t="shared" si="69"/>
        <v>9881.7435289999994</v>
      </c>
      <c r="H135" s="12">
        <f t="shared" si="69"/>
        <v>10077.094696</v>
      </c>
      <c r="I135" s="12">
        <f t="shared" si="69"/>
        <v>10238.185669</v>
      </c>
      <c r="J135" s="12">
        <f t="shared" si="69"/>
        <v>10110.236877000001</v>
      </c>
      <c r="K135" s="12">
        <f t="shared" si="69"/>
        <v>10850.86563</v>
      </c>
      <c r="L135" s="12">
        <f t="shared" si="69"/>
        <v>11040.825105</v>
      </c>
      <c r="M135" s="12">
        <f t="shared" si="69"/>
        <v>11117.666321000001</v>
      </c>
      <c r="N135" s="12">
        <f t="shared" si="69"/>
        <v>11305.787018000001</v>
      </c>
      <c r="O135" s="12">
        <f t="shared" si="69"/>
        <v>11516.555237</v>
      </c>
      <c r="P135" s="12">
        <f t="shared" si="69"/>
        <v>11738.509368999999</v>
      </c>
      <c r="Q135" s="12">
        <f t="shared" si="69"/>
        <v>11940.716278</v>
      </c>
      <c r="R135" s="12">
        <f t="shared" si="69"/>
        <v>9814.256347999999</v>
      </c>
      <c r="S135" s="12">
        <f t="shared" si="69"/>
        <v>10005.242233000001</v>
      </c>
      <c r="T135" s="12">
        <f t="shared" si="69"/>
        <v>10189.700089</v>
      </c>
      <c r="U135" s="12">
        <f t="shared" si="69"/>
        <v>10362.381789999999</v>
      </c>
      <c r="V135" s="12">
        <f t="shared" si="69"/>
        <v>10523.180296999999</v>
      </c>
      <c r="W135" s="12">
        <f t="shared" si="69"/>
        <v>10677.994521000001</v>
      </c>
      <c r="X135" s="12">
        <f t="shared" si="69"/>
        <v>10817.714599999999</v>
      </c>
      <c r="Y135" s="12">
        <f t="shared" si="69"/>
        <v>10930.910736</v>
      </c>
      <c r="Z135" s="12">
        <f t="shared" si="69"/>
        <v>11026.800141</v>
      </c>
      <c r="AA135" s="12">
        <f t="shared" si="69"/>
        <v>11072.664870999999</v>
      </c>
      <c r="AB135" s="12">
        <f t="shared" si="69"/>
        <v>11048.551636</v>
      </c>
      <c r="AC135" s="12">
        <f t="shared" si="69"/>
        <v>11019.178206000001</v>
      </c>
      <c r="AD135" s="12">
        <f t="shared" ref="AD135:AU135" si="70">SUM(AD152,AD154,AD155,AD156,AD158)</f>
        <v>10965.014709999999</v>
      </c>
      <c r="AE135" s="12">
        <f t="shared" si="70"/>
        <v>10882.699966</v>
      </c>
      <c r="AF135" s="12">
        <f t="shared" si="70"/>
        <v>10771.293013</v>
      </c>
      <c r="AG135" s="12">
        <f t="shared" si="70"/>
        <v>10656.03514</v>
      </c>
      <c r="AH135" s="12">
        <f t="shared" si="70"/>
        <v>10516.418227</v>
      </c>
      <c r="AI135" s="12">
        <f t="shared" si="70"/>
        <v>10359.49324</v>
      </c>
      <c r="AJ135" s="12">
        <f t="shared" si="70"/>
        <v>10192.61702</v>
      </c>
      <c r="AK135" s="12">
        <f t="shared" si="70"/>
        <v>10029.051681999999</v>
      </c>
      <c r="AL135" s="12">
        <f t="shared" si="70"/>
        <v>9873.4214170000014</v>
      </c>
      <c r="AM135" s="12">
        <f t="shared" si="70"/>
        <v>9730.0738230000006</v>
      </c>
      <c r="AN135" s="12">
        <f t="shared" si="70"/>
        <v>9599.9601750000002</v>
      </c>
      <c r="AO135" s="12">
        <f t="shared" si="70"/>
        <v>9482.0654310000009</v>
      </c>
      <c r="AP135" s="12">
        <f t="shared" si="70"/>
        <v>9374.8927760000006</v>
      </c>
      <c r="AQ135" s="12">
        <f t="shared" si="70"/>
        <v>9278.4381090000006</v>
      </c>
      <c r="AR135" s="12">
        <f t="shared" si="70"/>
        <v>9191.4876100000001</v>
      </c>
      <c r="AS135" s="12">
        <f t="shared" si="70"/>
        <v>9111.3961029999991</v>
      </c>
      <c r="AT135" s="12">
        <f t="shared" si="70"/>
        <v>9035.9447939999991</v>
      </c>
      <c r="AU135" s="12">
        <f t="shared" si="70"/>
        <v>8964.0941309999998</v>
      </c>
      <c r="AV135" s="11"/>
    </row>
    <row r="136" spans="1:48" x14ac:dyDescent="0.2">
      <c r="A136" s="24"/>
      <c r="B136" s="24"/>
      <c r="C136" s="11" t="s">
        <v>25</v>
      </c>
      <c r="D136" s="12">
        <f t="shared" ref="D136:AC136" si="71">SUM(D149:D151,D157)</f>
        <v>3676.4003669999997</v>
      </c>
      <c r="E136" s="12">
        <f t="shared" si="71"/>
        <v>3606.4964060000002</v>
      </c>
      <c r="F136" s="12">
        <f t="shared" si="71"/>
        <v>3605.024261</v>
      </c>
      <c r="G136" s="12">
        <f t="shared" si="71"/>
        <v>3748.1036830000003</v>
      </c>
      <c r="H136" s="12">
        <f t="shared" si="71"/>
        <v>3895.2028959999998</v>
      </c>
      <c r="I136" s="12">
        <f t="shared" si="71"/>
        <v>3934.6656489999996</v>
      </c>
      <c r="J136" s="12">
        <f t="shared" si="71"/>
        <v>3722.0257269999997</v>
      </c>
      <c r="K136" s="12">
        <f t="shared" si="71"/>
        <v>4195.647645</v>
      </c>
      <c r="L136" s="12">
        <f t="shared" si="71"/>
        <v>4071.6837150000006</v>
      </c>
      <c r="M136" s="12">
        <f t="shared" si="71"/>
        <v>3855.7691810000001</v>
      </c>
      <c r="N136" s="12">
        <f t="shared" si="71"/>
        <v>3699.6736460000002</v>
      </c>
      <c r="O136" s="12">
        <f t="shared" si="71"/>
        <v>3575.8458869999999</v>
      </c>
      <c r="P136" s="12">
        <f t="shared" si="71"/>
        <v>3502.9987649999998</v>
      </c>
      <c r="Q136" s="12">
        <f t="shared" si="71"/>
        <v>3434.2915950000001</v>
      </c>
      <c r="R136" s="12">
        <f t="shared" si="71"/>
        <v>1858.3942870000001</v>
      </c>
      <c r="S136" s="12">
        <f t="shared" si="71"/>
        <v>1838.6956479999999</v>
      </c>
      <c r="T136" s="12">
        <f t="shared" si="71"/>
        <v>1819.871001</v>
      </c>
      <c r="U136" s="12">
        <f t="shared" si="71"/>
        <v>1794.7690579999999</v>
      </c>
      <c r="V136" s="12">
        <f t="shared" si="71"/>
        <v>1769.083161</v>
      </c>
      <c r="W136" s="12">
        <f t="shared" si="71"/>
        <v>1743.2410720000003</v>
      </c>
      <c r="X136" s="12">
        <f t="shared" si="71"/>
        <v>1716.2960659999999</v>
      </c>
      <c r="Y136" s="12">
        <f t="shared" si="71"/>
        <v>1689.698578</v>
      </c>
      <c r="Z136" s="12">
        <f t="shared" si="71"/>
        <v>1667.4047849999999</v>
      </c>
      <c r="AA136" s="12">
        <f t="shared" si="71"/>
        <v>1644.17012</v>
      </c>
      <c r="AB136" s="12">
        <f t="shared" si="71"/>
        <v>1608.3406990000001</v>
      </c>
      <c r="AC136" s="12">
        <f t="shared" si="71"/>
        <v>1571.2795120000001</v>
      </c>
      <c r="AD136" s="12">
        <f t="shared" ref="AD136:AU136" si="72">SUM(AD149:AD151,AD157)</f>
        <v>1532.0740660000001</v>
      </c>
      <c r="AE136" s="12">
        <f t="shared" si="72"/>
        <v>1491.2188260000003</v>
      </c>
      <c r="AF136" s="12">
        <f t="shared" si="72"/>
        <v>1449.3829110000001</v>
      </c>
      <c r="AG136" s="12">
        <f t="shared" si="72"/>
        <v>1408.7446749999999</v>
      </c>
      <c r="AH136" s="12">
        <f t="shared" si="72"/>
        <v>1368.7220309999998</v>
      </c>
      <c r="AI136" s="12">
        <f t="shared" si="72"/>
        <v>1327.5739739999999</v>
      </c>
      <c r="AJ136" s="12">
        <f t="shared" si="72"/>
        <v>1285.5393450000001</v>
      </c>
      <c r="AK136" s="12">
        <f t="shared" si="72"/>
        <v>1243.7586510000001</v>
      </c>
      <c r="AL136" s="12">
        <f t="shared" si="72"/>
        <v>1202.590211</v>
      </c>
      <c r="AM136" s="12">
        <f t="shared" si="72"/>
        <v>1163.1838899999998</v>
      </c>
      <c r="AN136" s="12">
        <f t="shared" si="72"/>
        <v>1125.9525679999999</v>
      </c>
      <c r="AO136" s="12">
        <f t="shared" si="72"/>
        <v>1090.859772</v>
      </c>
      <c r="AP136" s="12">
        <f t="shared" si="72"/>
        <v>1058.1396789999999</v>
      </c>
      <c r="AQ136" s="12">
        <f t="shared" si="72"/>
        <v>1027.599663</v>
      </c>
      <c r="AR136" s="12">
        <f t="shared" si="72"/>
        <v>998.99432400000001</v>
      </c>
      <c r="AS136" s="12">
        <f t="shared" si="72"/>
        <v>972.59098799999992</v>
      </c>
      <c r="AT136" s="12">
        <f t="shared" si="72"/>
        <v>947.80690000000004</v>
      </c>
      <c r="AU136" s="12">
        <f t="shared" si="72"/>
        <v>923.65809599999989</v>
      </c>
      <c r="AV136" s="11"/>
    </row>
    <row r="137" spans="1:48" x14ac:dyDescent="0.2">
      <c r="A137" s="24"/>
      <c r="B137" s="24"/>
      <c r="C137" s="11" t="s">
        <v>21</v>
      </c>
      <c r="D137" s="12">
        <f t="shared" ref="D137:AU137" si="73">D174</f>
        <v>4516.7402339999999</v>
      </c>
      <c r="E137" s="12">
        <f t="shared" si="73"/>
        <v>4408.3989259999998</v>
      </c>
      <c r="F137" s="12">
        <f t="shared" si="73"/>
        <v>4306.1684569999998</v>
      </c>
      <c r="G137" s="12">
        <f t="shared" si="73"/>
        <v>4276.8813479999999</v>
      </c>
      <c r="H137" s="12">
        <f t="shared" si="73"/>
        <v>4246.7504879999997</v>
      </c>
      <c r="I137" s="12">
        <f t="shared" si="73"/>
        <v>4300.591797</v>
      </c>
      <c r="J137" s="12">
        <f t="shared" si="73"/>
        <v>6179.3789059999999</v>
      </c>
      <c r="K137" s="12">
        <f t="shared" si="73"/>
        <v>3639.171875</v>
      </c>
      <c r="L137" s="12">
        <f t="shared" si="73"/>
        <v>3337.7590329999998</v>
      </c>
      <c r="M137" s="12">
        <f t="shared" si="73"/>
        <v>2944.390625</v>
      </c>
      <c r="N137" s="12">
        <f t="shared" si="73"/>
        <v>2530.0109859999998</v>
      </c>
      <c r="O137" s="12">
        <f t="shared" si="73"/>
        <v>2071.6652829999998</v>
      </c>
      <c r="P137" s="12">
        <f t="shared" si="73"/>
        <v>1538.4064940000001</v>
      </c>
      <c r="Q137" s="12">
        <f t="shared" si="73"/>
        <v>1030.1553960000001</v>
      </c>
      <c r="R137" s="12">
        <f t="shared" si="73"/>
        <v>-1320.6527100000001</v>
      </c>
      <c r="S137" s="12">
        <f t="shared" si="73"/>
        <v>-1640.101807</v>
      </c>
      <c r="T137" s="12">
        <f t="shared" si="73"/>
        <v>-2028.5291749999999</v>
      </c>
      <c r="U137" s="12">
        <f t="shared" si="73"/>
        <v>-2419.2209469999998</v>
      </c>
      <c r="V137" s="12">
        <f t="shared" si="73"/>
        <v>-2801.9750979999999</v>
      </c>
      <c r="W137" s="12">
        <f t="shared" si="73"/>
        <v>-3185.7165530000002</v>
      </c>
      <c r="X137" s="12">
        <f t="shared" si="73"/>
        <v>-3558.2963869999999</v>
      </c>
      <c r="Y137" s="12">
        <f t="shared" si="73"/>
        <v>-3927.2241210000002</v>
      </c>
      <c r="Z137" s="12">
        <f t="shared" si="73"/>
        <v>-4274.6455079999996</v>
      </c>
      <c r="AA137" s="12">
        <f t="shared" si="73"/>
        <v>-4626.8066410000001</v>
      </c>
      <c r="AB137" s="12">
        <f t="shared" si="73"/>
        <v>-4941.6997069999998</v>
      </c>
      <c r="AC137" s="12">
        <f t="shared" si="73"/>
        <v>-5250.7285160000001</v>
      </c>
      <c r="AD137" s="12">
        <f t="shared" si="73"/>
        <v>-6018.8676759999998</v>
      </c>
      <c r="AE137" s="12">
        <f t="shared" si="73"/>
        <v>-5973.6704099999997</v>
      </c>
      <c r="AF137" s="12">
        <f t="shared" si="73"/>
        <v>-6202.4267579999996</v>
      </c>
      <c r="AG137" s="12">
        <f t="shared" si="73"/>
        <v>-6164.7202150000003</v>
      </c>
      <c r="AH137" s="12">
        <f t="shared" si="73"/>
        <v>-6224.5107420000004</v>
      </c>
      <c r="AI137" s="12">
        <f t="shared" si="73"/>
        <v>-6458.0747069999998</v>
      </c>
      <c r="AJ137" s="12">
        <f t="shared" si="73"/>
        <v>-6839.7685549999997</v>
      </c>
      <c r="AK137" s="12">
        <f t="shared" si="73"/>
        <v>-6507.2451170000004</v>
      </c>
      <c r="AL137" s="12">
        <f t="shared" si="73"/>
        <v>-6604.9272460000002</v>
      </c>
      <c r="AM137" s="12">
        <f t="shared" si="73"/>
        <v>-6675.5356449999999</v>
      </c>
      <c r="AN137" s="12">
        <f t="shared" si="73"/>
        <v>-6646.7885740000002</v>
      </c>
      <c r="AO137" s="12">
        <f t="shared" si="73"/>
        <v>-6741.7836909999996</v>
      </c>
      <c r="AP137" s="12">
        <f t="shared" si="73"/>
        <v>-6881.4311520000001</v>
      </c>
      <c r="AQ137" s="12">
        <f t="shared" si="73"/>
        <v>-6749.3134769999997</v>
      </c>
      <c r="AR137" s="12">
        <f t="shared" si="73"/>
        <v>-6769.7045900000003</v>
      </c>
      <c r="AS137" s="12">
        <f t="shared" si="73"/>
        <v>-6157.5805659999996</v>
      </c>
      <c r="AT137" s="12">
        <f t="shared" si="73"/>
        <v>-5698.9663090000004</v>
      </c>
      <c r="AU137" s="12">
        <f t="shared" si="73"/>
        <v>-5282.9179690000001</v>
      </c>
      <c r="AV137" s="11"/>
    </row>
    <row r="138" spans="1:48" x14ac:dyDescent="0.2">
      <c r="A138" s="24"/>
      <c r="B138" s="24"/>
      <c r="C138" s="11" t="s">
        <v>22</v>
      </c>
      <c r="D138" s="12">
        <f t="shared" ref="D138:AC138" si="74">D178-SUM(D132:D137)</f>
        <v>8564.672203999995</v>
      </c>
      <c r="E138" s="12">
        <f t="shared" si="74"/>
        <v>8488.5324639999963</v>
      </c>
      <c r="F138" s="12">
        <f t="shared" si="74"/>
        <v>8157.7155759999951</v>
      </c>
      <c r="G138" s="12">
        <f t="shared" si="74"/>
        <v>8331.5662089999969</v>
      </c>
      <c r="H138" s="12">
        <f t="shared" si="74"/>
        <v>8347.1882169999953</v>
      </c>
      <c r="I138" s="12">
        <f t="shared" si="74"/>
        <v>8346.671448999994</v>
      </c>
      <c r="J138" s="12">
        <f t="shared" si="74"/>
        <v>8509.3581550000017</v>
      </c>
      <c r="K138" s="12">
        <f t="shared" si="74"/>
        <v>8939.9613640000025</v>
      </c>
      <c r="L138" s="12">
        <f t="shared" si="74"/>
        <v>9005.6968080000006</v>
      </c>
      <c r="M138" s="12">
        <f t="shared" si="74"/>
        <v>8967.3557589999909</v>
      </c>
      <c r="N138" s="12">
        <f t="shared" si="74"/>
        <v>8979.5859989999954</v>
      </c>
      <c r="O138" s="12">
        <f t="shared" si="74"/>
        <v>9010.1886289999966</v>
      </c>
      <c r="P138" s="12">
        <f t="shared" si="74"/>
        <v>9053.0867450000005</v>
      </c>
      <c r="Q138" s="12">
        <f t="shared" si="74"/>
        <v>9088.4329849999922</v>
      </c>
      <c r="R138" s="12">
        <f t="shared" si="74"/>
        <v>7139.2914430000019</v>
      </c>
      <c r="S138" s="12">
        <f t="shared" si="74"/>
        <v>7201.6110379999955</v>
      </c>
      <c r="T138" s="12">
        <f t="shared" si="74"/>
        <v>7255.3452309999957</v>
      </c>
      <c r="U138" s="12">
        <f t="shared" si="74"/>
        <v>7298.4462899999999</v>
      </c>
      <c r="V138" s="12">
        <f t="shared" si="74"/>
        <v>7329.724427000001</v>
      </c>
      <c r="W138" s="12">
        <f t="shared" si="74"/>
        <v>7362.346620999997</v>
      </c>
      <c r="X138" s="12">
        <f t="shared" si="74"/>
        <v>7381.5447539999986</v>
      </c>
      <c r="Y138" s="12">
        <f t="shared" si="74"/>
        <v>7375.9433279999976</v>
      </c>
      <c r="Z138" s="12">
        <f t="shared" si="74"/>
        <v>7359.3665760000004</v>
      </c>
      <c r="AA138" s="12">
        <f t="shared" si="74"/>
        <v>7316.5288690000016</v>
      </c>
      <c r="AB138" s="12">
        <f t="shared" si="74"/>
        <v>7236.5670460000001</v>
      </c>
      <c r="AC138" s="12">
        <f t="shared" si="74"/>
        <v>7170.4708719999981</v>
      </c>
      <c r="AD138" s="12">
        <f t="shared" ref="AD138:AU138" si="75">AD178-SUM(AD132:AD137)</f>
        <v>7086.4696039999981</v>
      </c>
      <c r="AE138" s="12">
        <f t="shared" si="75"/>
        <v>6984.0165719999968</v>
      </c>
      <c r="AF138" s="12">
        <f t="shared" si="75"/>
        <v>6860.1204940000025</v>
      </c>
      <c r="AG138" s="12">
        <f t="shared" si="75"/>
        <v>6750.3640140000025</v>
      </c>
      <c r="AH138" s="12">
        <f t="shared" si="75"/>
        <v>6618.4535830000023</v>
      </c>
      <c r="AI138" s="12">
        <f t="shared" si="75"/>
        <v>6468.9602830000003</v>
      </c>
      <c r="AJ138" s="12">
        <f t="shared" si="75"/>
        <v>6306.9567039999965</v>
      </c>
      <c r="AK138" s="12">
        <f t="shared" si="75"/>
        <v>6143.3159180000039</v>
      </c>
      <c r="AL138" s="12">
        <f t="shared" si="75"/>
        <v>5982.4967939999988</v>
      </c>
      <c r="AM138" s="12">
        <f t="shared" si="75"/>
        <v>5826.5113619999975</v>
      </c>
      <c r="AN138" s="12">
        <f t="shared" si="75"/>
        <v>5678.201391999999</v>
      </c>
      <c r="AO138" s="12">
        <f t="shared" si="75"/>
        <v>5538.555478000002</v>
      </c>
      <c r="AP138" s="12">
        <f t="shared" si="75"/>
        <v>5408.075546</v>
      </c>
      <c r="AQ138" s="12">
        <f t="shared" si="75"/>
        <v>5286.9904879999995</v>
      </c>
      <c r="AR138" s="12">
        <f t="shared" si="75"/>
        <v>5174.2860710000023</v>
      </c>
      <c r="AS138" s="12">
        <f t="shared" si="75"/>
        <v>5068.8473510000003</v>
      </c>
      <c r="AT138" s="12">
        <f t="shared" si="75"/>
        <v>4969.6586150000003</v>
      </c>
      <c r="AU138" s="12">
        <f t="shared" si="75"/>
        <v>4878.090852000003</v>
      </c>
      <c r="AV138" s="11"/>
    </row>
    <row r="139" spans="1:48" x14ac:dyDescent="0.2">
      <c r="A139" s="24"/>
      <c r="B139" s="24"/>
      <c r="C139" s="11"/>
      <c r="D139" s="12">
        <f t="shared" ref="D139:AC139" si="76">SUM(D132:D138)</f>
        <v>45723.789062999997</v>
      </c>
      <c r="E139" s="12">
        <f t="shared" si="76"/>
        <v>45594.578125</v>
      </c>
      <c r="F139" s="12">
        <f t="shared" si="76"/>
        <v>44762.773437999997</v>
      </c>
      <c r="G139" s="12">
        <f t="shared" si="76"/>
        <v>46070.050780999998</v>
      </c>
      <c r="H139" s="12">
        <f t="shared" si="76"/>
        <v>46939.582030999998</v>
      </c>
      <c r="I139" s="12">
        <f t="shared" si="76"/>
        <v>47300.617187999997</v>
      </c>
      <c r="J139" s="12">
        <f t="shared" si="76"/>
        <v>49772.921875</v>
      </c>
      <c r="K139" s="12">
        <f t="shared" si="76"/>
        <v>49825.015625</v>
      </c>
      <c r="L139" s="12">
        <f t="shared" si="76"/>
        <v>49964.136719000002</v>
      </c>
      <c r="M139" s="12">
        <f t="shared" si="76"/>
        <v>49541.460937999997</v>
      </c>
      <c r="N139" s="12">
        <f t="shared" si="76"/>
        <v>49440.199219000002</v>
      </c>
      <c r="O139" s="12">
        <f t="shared" si="76"/>
        <v>49421.167969000002</v>
      </c>
      <c r="P139" s="12">
        <f t="shared" si="76"/>
        <v>49418.472655999998</v>
      </c>
      <c r="Q139" s="12">
        <f t="shared" si="76"/>
        <v>49416.617187999997</v>
      </c>
      <c r="R139" s="12">
        <f t="shared" si="76"/>
        <v>37315.480469000002</v>
      </c>
      <c r="S139" s="12">
        <f t="shared" si="76"/>
        <v>37312.769530999998</v>
      </c>
      <c r="T139" s="12">
        <f t="shared" si="76"/>
        <v>37232.78125</v>
      </c>
      <c r="U139" s="12">
        <f t="shared" si="76"/>
        <v>37002.695312999997</v>
      </c>
      <c r="V139" s="12">
        <f t="shared" si="76"/>
        <v>36749.378905999998</v>
      </c>
      <c r="W139" s="12">
        <f t="shared" si="76"/>
        <v>36479.582030999998</v>
      </c>
      <c r="X139" s="12">
        <f t="shared" si="76"/>
        <v>36184.519530999998</v>
      </c>
      <c r="Y139" s="12">
        <f t="shared" si="76"/>
        <v>35834.347655999998</v>
      </c>
      <c r="Z139" s="12">
        <f t="shared" si="76"/>
        <v>35478.96875</v>
      </c>
      <c r="AA139" s="12">
        <f t="shared" si="76"/>
        <v>34994.503905999998</v>
      </c>
      <c r="AB139" s="12">
        <f t="shared" si="76"/>
        <v>31880.90625</v>
      </c>
      <c r="AC139" s="12">
        <f t="shared" si="76"/>
        <v>31229.21875</v>
      </c>
      <c r="AD139" s="12">
        <f t="shared" ref="AD139:AU139" si="77">SUM(AD132:AD138)</f>
        <v>30049.830077999999</v>
      </c>
      <c r="AE139" s="12">
        <f t="shared" si="77"/>
        <v>29617.402343999998</v>
      </c>
      <c r="AF139" s="12">
        <f t="shared" si="77"/>
        <v>28846.419922000001</v>
      </c>
      <c r="AG139" s="12">
        <f t="shared" si="77"/>
        <v>28321.802734000001</v>
      </c>
      <c r="AH139" s="12">
        <f t="shared" si="77"/>
        <v>27636.828125</v>
      </c>
      <c r="AI139" s="12">
        <f t="shared" si="77"/>
        <v>26723.447265999999</v>
      </c>
      <c r="AJ139" s="12">
        <f t="shared" si="77"/>
        <v>25624.671875</v>
      </c>
      <c r="AK139" s="12">
        <f t="shared" si="77"/>
        <v>25225.697265999999</v>
      </c>
      <c r="AL139" s="12">
        <f t="shared" si="77"/>
        <v>24375.810547000001</v>
      </c>
      <c r="AM139" s="12">
        <f t="shared" si="77"/>
        <v>23570.136718999998</v>
      </c>
      <c r="AN139" s="12">
        <f t="shared" si="77"/>
        <v>22896.990234000001</v>
      </c>
      <c r="AO139" s="12">
        <f t="shared" si="77"/>
        <v>22147.828125</v>
      </c>
      <c r="AP139" s="12">
        <f t="shared" si="77"/>
        <v>21413.423827999999</v>
      </c>
      <c r="AQ139" s="12">
        <f t="shared" si="77"/>
        <v>21016.251952999999</v>
      </c>
      <c r="AR139" s="12">
        <f t="shared" si="77"/>
        <v>20523.609375</v>
      </c>
      <c r="AS139" s="12">
        <f t="shared" si="77"/>
        <v>20707.101563</v>
      </c>
      <c r="AT139" s="12">
        <f t="shared" si="77"/>
        <v>20771.833984000001</v>
      </c>
      <c r="AU139" s="12">
        <f t="shared" si="77"/>
        <v>20819.630859000001</v>
      </c>
      <c r="AV139" s="11"/>
    </row>
    <row r="140" spans="1:48" x14ac:dyDescent="0.2">
      <c r="A140" s="24"/>
      <c r="B140" s="24"/>
      <c r="C140" s="42" t="s">
        <v>63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</row>
    <row r="141" spans="1:48" x14ac:dyDescent="0.2">
      <c r="A141" s="44" t="s">
        <v>72</v>
      </c>
      <c r="B141" s="24"/>
      <c r="C141" s="74" t="s">
        <v>93</v>
      </c>
      <c r="D141" s="13">
        <v>2766.088135</v>
      </c>
      <c r="E141" s="13">
        <v>2716.724365</v>
      </c>
      <c r="F141" s="13">
        <v>2534.586914</v>
      </c>
      <c r="G141" s="13">
        <v>2535.2421880000002</v>
      </c>
      <c r="H141" s="13">
        <v>2476.2402339999999</v>
      </c>
      <c r="I141" s="13">
        <v>2402.0085450000001</v>
      </c>
      <c r="J141" s="13">
        <v>2394.908203</v>
      </c>
      <c r="K141" s="13">
        <v>2465.4545899999998</v>
      </c>
      <c r="L141" s="13">
        <v>2487.1042480000001</v>
      </c>
      <c r="M141" s="13">
        <v>2509.9816890000002</v>
      </c>
      <c r="N141" s="13">
        <v>2537.9758299999999</v>
      </c>
      <c r="O141" s="13">
        <v>2568.5798340000001</v>
      </c>
      <c r="P141" s="13">
        <v>2595.0424800000001</v>
      </c>
      <c r="Q141" s="13">
        <v>2617.4111330000001</v>
      </c>
      <c r="R141" s="13">
        <v>2280.3959960000002</v>
      </c>
      <c r="S141" s="13">
        <v>2299.9104000000002</v>
      </c>
      <c r="T141" s="13">
        <v>2317.6997070000002</v>
      </c>
      <c r="U141" s="13">
        <v>2333.2265630000002</v>
      </c>
      <c r="V141" s="13">
        <v>2346.4313959999999</v>
      </c>
      <c r="W141" s="13">
        <v>2364.055664</v>
      </c>
      <c r="X141" s="13">
        <v>2378.7189939999998</v>
      </c>
      <c r="Y141" s="13">
        <v>2389.358643</v>
      </c>
      <c r="Z141" s="13">
        <v>2395.849365</v>
      </c>
      <c r="AA141" s="13">
        <v>2395.7211910000001</v>
      </c>
      <c r="AB141" s="13">
        <v>2400.6381839999999</v>
      </c>
      <c r="AC141" s="13">
        <v>2398.2971189999998</v>
      </c>
      <c r="AD141" s="13">
        <v>2388.4819339999999</v>
      </c>
      <c r="AE141" s="13">
        <v>2371.3764649999998</v>
      </c>
      <c r="AF141" s="13">
        <v>2344.6184079999998</v>
      </c>
      <c r="AG141" s="13">
        <v>2322.4570309999999</v>
      </c>
      <c r="AH141" s="13">
        <v>2288.3554690000001</v>
      </c>
      <c r="AI141" s="13">
        <v>2244.4714359999998</v>
      </c>
      <c r="AJ141" s="13">
        <v>2192.4108890000002</v>
      </c>
      <c r="AK141" s="13">
        <v>2135.750732</v>
      </c>
      <c r="AL141" s="13">
        <v>2076.3566890000002</v>
      </c>
      <c r="AM141" s="13">
        <v>2015.1820070000001</v>
      </c>
      <c r="AN141" s="13">
        <v>1954.177856</v>
      </c>
      <c r="AO141" s="13">
        <v>1894.3870850000001</v>
      </c>
      <c r="AP141" s="13">
        <v>1836.6990969999999</v>
      </c>
      <c r="AQ141" s="13">
        <v>1781.6008300000001</v>
      </c>
      <c r="AR141" s="13">
        <v>1729.0379640000001</v>
      </c>
      <c r="AS141" s="13">
        <v>1678.6571039999999</v>
      </c>
      <c r="AT141" s="13">
        <v>1630.092163</v>
      </c>
      <c r="AU141" s="14">
        <v>1585.045654</v>
      </c>
      <c r="AV141" s="11"/>
    </row>
    <row r="142" spans="1:48" x14ac:dyDescent="0.2">
      <c r="A142" s="41" t="s">
        <v>81</v>
      </c>
      <c r="B142" s="24"/>
      <c r="C142" s="11" t="s">
        <v>31</v>
      </c>
      <c r="D142" s="12">
        <f t="shared" ref="D142:AU142" si="78">D133+D141</f>
        <v>5735.2373660000003</v>
      </c>
      <c r="E142" s="12">
        <f t="shared" si="78"/>
        <v>5773.7365110000001</v>
      </c>
      <c r="F142" s="12">
        <f t="shared" si="78"/>
        <v>5415.9296880000002</v>
      </c>
      <c r="G142" s="12">
        <f t="shared" si="78"/>
        <v>5415.3827209999999</v>
      </c>
      <c r="H142" s="12">
        <f t="shared" si="78"/>
        <v>5303.0617979999997</v>
      </c>
      <c r="I142" s="12">
        <f t="shared" si="78"/>
        <v>5137.6024780000007</v>
      </c>
      <c r="J142" s="12">
        <f t="shared" si="78"/>
        <v>5088.894867</v>
      </c>
      <c r="K142" s="12">
        <f t="shared" si="78"/>
        <v>5171.0907900000002</v>
      </c>
      <c r="L142" s="12">
        <f t="shared" si="78"/>
        <v>5185.6867060000004</v>
      </c>
      <c r="M142" s="12">
        <f t="shared" si="78"/>
        <v>5207.5498040000002</v>
      </c>
      <c r="N142" s="12">
        <f t="shared" si="78"/>
        <v>5237.6291189999993</v>
      </c>
      <c r="O142" s="12">
        <f t="shared" si="78"/>
        <v>5274.3096619999997</v>
      </c>
      <c r="P142" s="12">
        <f t="shared" si="78"/>
        <v>5304.0735780000005</v>
      </c>
      <c r="Q142" s="12">
        <f t="shared" si="78"/>
        <v>5325.8090200000006</v>
      </c>
      <c r="R142" s="12">
        <f t="shared" si="78"/>
        <v>4754.1769409999997</v>
      </c>
      <c r="S142" s="12">
        <f t="shared" si="78"/>
        <v>4746.456451</v>
      </c>
      <c r="T142" s="12">
        <f t="shared" si="78"/>
        <v>4743.2849740000001</v>
      </c>
      <c r="U142" s="12">
        <f t="shared" si="78"/>
        <v>4737.6582340000004</v>
      </c>
      <c r="V142" s="12">
        <f t="shared" si="78"/>
        <v>4732.0704640000004</v>
      </c>
      <c r="W142" s="12">
        <f t="shared" si="78"/>
        <v>4737.7481079999998</v>
      </c>
      <c r="X142" s="12">
        <f t="shared" si="78"/>
        <v>4741.4279779999997</v>
      </c>
      <c r="Y142" s="12">
        <f t="shared" si="78"/>
        <v>4741.4954529999995</v>
      </c>
      <c r="Z142" s="12">
        <f t="shared" si="78"/>
        <v>4734.503205</v>
      </c>
      <c r="AA142" s="12">
        <f t="shared" si="78"/>
        <v>4720.3910219999998</v>
      </c>
      <c r="AB142" s="12">
        <f t="shared" si="78"/>
        <v>4718.7417910000004</v>
      </c>
      <c r="AC142" s="12">
        <f t="shared" si="78"/>
        <v>4704.7115469999999</v>
      </c>
      <c r="AD142" s="12">
        <f t="shared" si="78"/>
        <v>4683.2824409999994</v>
      </c>
      <c r="AE142" s="12">
        <f t="shared" si="78"/>
        <v>4654.0079960000003</v>
      </c>
      <c r="AF142" s="12">
        <f t="shared" si="78"/>
        <v>4614.4118340000005</v>
      </c>
      <c r="AG142" s="12">
        <f t="shared" si="78"/>
        <v>4587.2802430000002</v>
      </c>
      <c r="AH142" s="12">
        <f t="shared" si="78"/>
        <v>4547.890778</v>
      </c>
      <c r="AI142" s="12">
        <f t="shared" si="78"/>
        <v>4498.2098079999996</v>
      </c>
      <c r="AJ142" s="12">
        <f t="shared" si="78"/>
        <v>4439.8830259999995</v>
      </c>
      <c r="AK142" s="12">
        <f t="shared" si="78"/>
        <v>4376.6503599999996</v>
      </c>
      <c r="AL142" s="12">
        <f t="shared" si="78"/>
        <v>4310.6507570000003</v>
      </c>
      <c r="AM142" s="12">
        <f t="shared" si="78"/>
        <v>4242.3582460000007</v>
      </c>
      <c r="AN142" s="12">
        <f t="shared" si="78"/>
        <v>4173.4206540000005</v>
      </c>
      <c r="AO142" s="12">
        <f t="shared" si="78"/>
        <v>4104.7767640000002</v>
      </c>
      <c r="AP142" s="12">
        <f t="shared" si="78"/>
        <v>4037.2256170000001</v>
      </c>
      <c r="AQ142" s="12">
        <f t="shared" si="78"/>
        <v>3971.3480829999999</v>
      </c>
      <c r="AR142" s="12">
        <f t="shared" si="78"/>
        <v>3906.857117</v>
      </c>
      <c r="AS142" s="12">
        <f t="shared" si="78"/>
        <v>3843.1029349999999</v>
      </c>
      <c r="AT142" s="12">
        <f t="shared" si="78"/>
        <v>3779.6692810000004</v>
      </c>
      <c r="AU142" s="12">
        <f t="shared" si="78"/>
        <v>3718.1437380000002</v>
      </c>
      <c r="AV142" s="11"/>
    </row>
    <row r="143" spans="1:48" x14ac:dyDescent="0.2">
      <c r="A143" s="24"/>
      <c r="B143" s="24"/>
      <c r="C143" s="11" t="s">
        <v>32</v>
      </c>
      <c r="D143" s="12">
        <f t="shared" ref="D143:AU143" si="79">D138-D141</f>
        <v>5798.584068999995</v>
      </c>
      <c r="E143" s="12">
        <f t="shared" si="79"/>
        <v>5771.8080989999962</v>
      </c>
      <c r="F143" s="12">
        <f t="shared" si="79"/>
        <v>5623.1286619999955</v>
      </c>
      <c r="G143" s="12">
        <f t="shared" si="79"/>
        <v>5796.3240209999967</v>
      </c>
      <c r="H143" s="12">
        <f t="shared" si="79"/>
        <v>5870.9479829999955</v>
      </c>
      <c r="I143" s="12">
        <f t="shared" si="79"/>
        <v>5944.6629039999934</v>
      </c>
      <c r="J143" s="12">
        <f t="shared" si="79"/>
        <v>6114.4499520000018</v>
      </c>
      <c r="K143" s="12">
        <f t="shared" si="79"/>
        <v>6474.5067740000031</v>
      </c>
      <c r="L143" s="12">
        <f t="shared" si="79"/>
        <v>6518.592560000001</v>
      </c>
      <c r="M143" s="12">
        <f t="shared" si="79"/>
        <v>6457.3740699999908</v>
      </c>
      <c r="N143" s="12">
        <f t="shared" si="79"/>
        <v>6441.6101689999959</v>
      </c>
      <c r="O143" s="12">
        <f t="shared" si="79"/>
        <v>6441.6087949999965</v>
      </c>
      <c r="P143" s="12">
        <f t="shared" si="79"/>
        <v>6458.0442650000005</v>
      </c>
      <c r="Q143" s="12">
        <f t="shared" si="79"/>
        <v>6471.0218519999926</v>
      </c>
      <c r="R143" s="12">
        <f t="shared" si="79"/>
        <v>4858.8954470000017</v>
      </c>
      <c r="S143" s="12">
        <f t="shared" si="79"/>
        <v>4901.7006379999948</v>
      </c>
      <c r="T143" s="12">
        <f t="shared" si="79"/>
        <v>4937.6455239999959</v>
      </c>
      <c r="U143" s="12">
        <f t="shared" si="79"/>
        <v>4965.2197269999997</v>
      </c>
      <c r="V143" s="12">
        <f t="shared" si="79"/>
        <v>4983.2930310000011</v>
      </c>
      <c r="W143" s="12">
        <f t="shared" si="79"/>
        <v>4998.2909569999974</v>
      </c>
      <c r="X143" s="12">
        <f t="shared" si="79"/>
        <v>5002.8257599999988</v>
      </c>
      <c r="Y143" s="12">
        <f t="shared" si="79"/>
        <v>4986.584684999998</v>
      </c>
      <c r="Z143" s="12">
        <f t="shared" si="79"/>
        <v>4963.5172110000003</v>
      </c>
      <c r="AA143" s="12">
        <f t="shared" si="79"/>
        <v>4920.807678000001</v>
      </c>
      <c r="AB143" s="12">
        <f t="shared" si="79"/>
        <v>4835.9288620000007</v>
      </c>
      <c r="AC143" s="12">
        <f t="shared" si="79"/>
        <v>4772.1737529999982</v>
      </c>
      <c r="AD143" s="12">
        <f t="shared" si="79"/>
        <v>4697.9876699999986</v>
      </c>
      <c r="AE143" s="12">
        <f t="shared" si="79"/>
        <v>4612.6401069999974</v>
      </c>
      <c r="AF143" s="12">
        <f t="shared" si="79"/>
        <v>4515.5020860000022</v>
      </c>
      <c r="AG143" s="12">
        <f t="shared" si="79"/>
        <v>4427.9069830000026</v>
      </c>
      <c r="AH143" s="12">
        <f t="shared" si="79"/>
        <v>4330.0981140000022</v>
      </c>
      <c r="AI143" s="12">
        <f t="shared" si="79"/>
        <v>4224.4888470000005</v>
      </c>
      <c r="AJ143" s="12">
        <f t="shared" si="79"/>
        <v>4114.5458149999959</v>
      </c>
      <c r="AK143" s="12">
        <f t="shared" si="79"/>
        <v>4007.5651860000039</v>
      </c>
      <c r="AL143" s="12">
        <f t="shared" si="79"/>
        <v>3906.1401049999986</v>
      </c>
      <c r="AM143" s="12">
        <f t="shared" si="79"/>
        <v>3811.3293549999971</v>
      </c>
      <c r="AN143" s="12">
        <f t="shared" si="79"/>
        <v>3724.0235359999988</v>
      </c>
      <c r="AO143" s="12">
        <f t="shared" si="79"/>
        <v>3644.1683930000017</v>
      </c>
      <c r="AP143" s="12">
        <f t="shared" si="79"/>
        <v>3571.3764490000003</v>
      </c>
      <c r="AQ143" s="12">
        <f t="shared" si="79"/>
        <v>3505.3896579999991</v>
      </c>
      <c r="AR143" s="12">
        <f t="shared" si="79"/>
        <v>3445.2481070000022</v>
      </c>
      <c r="AS143" s="12">
        <f t="shared" si="79"/>
        <v>3390.1902470000005</v>
      </c>
      <c r="AT143" s="12">
        <f t="shared" si="79"/>
        <v>3339.566452</v>
      </c>
      <c r="AU143" s="12">
        <f t="shared" si="79"/>
        <v>3293.045198000003</v>
      </c>
      <c r="AV143" s="11"/>
    </row>
    <row r="144" spans="1:48" x14ac:dyDescent="0.2">
      <c r="A144" s="24"/>
      <c r="B144" s="24"/>
      <c r="C144" s="11"/>
      <c r="D144" s="12">
        <f t="shared" ref="D144:AU144" si="80">SUM(D142:D143,D134:D137,D132)</f>
        <v>45723.789062999989</v>
      </c>
      <c r="E144" s="12">
        <f t="shared" si="80"/>
        <v>45594.578125</v>
      </c>
      <c r="F144" s="12">
        <f t="shared" si="80"/>
        <v>44762.773437999989</v>
      </c>
      <c r="G144" s="12">
        <f t="shared" si="80"/>
        <v>46070.050780999998</v>
      </c>
      <c r="H144" s="12">
        <f t="shared" si="80"/>
        <v>46939.582030999998</v>
      </c>
      <c r="I144" s="12">
        <f t="shared" si="80"/>
        <v>47300.617187999989</v>
      </c>
      <c r="J144" s="12">
        <f t="shared" si="80"/>
        <v>49772.921875</v>
      </c>
      <c r="K144" s="12">
        <f t="shared" si="80"/>
        <v>49825.015625</v>
      </c>
      <c r="L144" s="12">
        <f t="shared" si="80"/>
        <v>49964.136719000009</v>
      </c>
      <c r="M144" s="12">
        <f t="shared" si="80"/>
        <v>49541.460937999989</v>
      </c>
      <c r="N144" s="12">
        <f t="shared" si="80"/>
        <v>49440.199219000002</v>
      </c>
      <c r="O144" s="12">
        <f t="shared" si="80"/>
        <v>49421.167969000002</v>
      </c>
      <c r="P144" s="12">
        <f t="shared" si="80"/>
        <v>49418.472655999998</v>
      </c>
      <c r="Q144" s="12">
        <f t="shared" si="80"/>
        <v>49416.617187999997</v>
      </c>
      <c r="R144" s="12">
        <f t="shared" si="80"/>
        <v>37315.480469000002</v>
      </c>
      <c r="S144" s="12">
        <f t="shared" si="80"/>
        <v>37312.769530999998</v>
      </c>
      <c r="T144" s="12">
        <f t="shared" si="80"/>
        <v>37232.78125</v>
      </c>
      <c r="U144" s="12">
        <f t="shared" si="80"/>
        <v>37002.695312999997</v>
      </c>
      <c r="V144" s="12">
        <f t="shared" si="80"/>
        <v>36749.378905999998</v>
      </c>
      <c r="W144" s="12">
        <f t="shared" si="80"/>
        <v>36479.582030999998</v>
      </c>
      <c r="X144" s="12">
        <f t="shared" si="80"/>
        <v>36184.519530999998</v>
      </c>
      <c r="Y144" s="12">
        <f t="shared" si="80"/>
        <v>35834.347655999998</v>
      </c>
      <c r="Z144" s="12">
        <f t="shared" si="80"/>
        <v>35478.968749999993</v>
      </c>
      <c r="AA144" s="12">
        <f t="shared" si="80"/>
        <v>34994.503905999998</v>
      </c>
      <c r="AB144" s="12">
        <f t="shared" si="80"/>
        <v>31880.90625</v>
      </c>
      <c r="AC144" s="12">
        <f t="shared" si="80"/>
        <v>31229.21875</v>
      </c>
      <c r="AD144" s="12">
        <f t="shared" si="80"/>
        <v>30049.830077999999</v>
      </c>
      <c r="AE144" s="12">
        <f t="shared" si="80"/>
        <v>29617.402344000002</v>
      </c>
      <c r="AF144" s="12">
        <f t="shared" si="80"/>
        <v>28846.419922000001</v>
      </c>
      <c r="AG144" s="12">
        <f t="shared" si="80"/>
        <v>28321.802733999997</v>
      </c>
      <c r="AH144" s="12">
        <f t="shared" si="80"/>
        <v>27636.828125000004</v>
      </c>
      <c r="AI144" s="12">
        <f t="shared" si="80"/>
        <v>26723.447265999999</v>
      </c>
      <c r="AJ144" s="12">
        <f t="shared" si="80"/>
        <v>25624.671874999996</v>
      </c>
      <c r="AK144" s="12">
        <f t="shared" si="80"/>
        <v>25225.697265999999</v>
      </c>
      <c r="AL144" s="12">
        <f t="shared" si="80"/>
        <v>24375.810547000001</v>
      </c>
      <c r="AM144" s="12">
        <f t="shared" si="80"/>
        <v>23570.136718999998</v>
      </c>
      <c r="AN144" s="12">
        <f t="shared" si="80"/>
        <v>22896.990233999997</v>
      </c>
      <c r="AO144" s="12">
        <f t="shared" si="80"/>
        <v>22147.828125</v>
      </c>
      <c r="AP144" s="12">
        <f t="shared" si="80"/>
        <v>21413.423827999999</v>
      </c>
      <c r="AQ144" s="12">
        <f t="shared" si="80"/>
        <v>21016.251952999999</v>
      </c>
      <c r="AR144" s="12">
        <f t="shared" si="80"/>
        <v>20523.609375</v>
      </c>
      <c r="AS144" s="12">
        <f t="shared" si="80"/>
        <v>20707.101562999997</v>
      </c>
      <c r="AT144" s="12">
        <f t="shared" si="80"/>
        <v>20771.833983999997</v>
      </c>
      <c r="AU144" s="12">
        <f t="shared" si="80"/>
        <v>20819.630858999997</v>
      </c>
      <c r="AV144" s="11"/>
    </row>
    <row r="145" spans="1:48" x14ac:dyDescent="0.2">
      <c r="A145" s="24"/>
      <c r="B145" s="24"/>
      <c r="C145" s="4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</row>
    <row r="146" spans="1:48" x14ac:dyDescent="0.2">
      <c r="A146" s="24"/>
      <c r="B146" s="24"/>
      <c r="C146" s="15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</row>
    <row r="147" spans="1:48" s="24" customFormat="1" x14ac:dyDescent="0.2">
      <c r="C147" s="27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</row>
    <row r="148" spans="1:48" x14ac:dyDescent="0.2">
      <c r="A148" s="10"/>
      <c r="B148" s="24"/>
      <c r="C148" s="75" t="s">
        <v>94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</row>
    <row r="149" spans="1:48" x14ac:dyDescent="0.2">
      <c r="A149" s="43" t="s">
        <v>73</v>
      </c>
      <c r="B149" s="24"/>
      <c r="C149" s="11" t="s">
        <v>33</v>
      </c>
      <c r="D149" s="17">
        <v>1369.2246090000001</v>
      </c>
      <c r="E149" s="17">
        <v>1320.9711910000001</v>
      </c>
      <c r="F149" s="17">
        <v>1328.7177730000001</v>
      </c>
      <c r="G149" s="17">
        <v>1400.584717</v>
      </c>
      <c r="H149" s="17">
        <v>1470.56897</v>
      </c>
      <c r="I149" s="17">
        <v>1508.8911129999999</v>
      </c>
      <c r="J149" s="17">
        <v>1278.93335</v>
      </c>
      <c r="K149" s="17">
        <v>1659.244263</v>
      </c>
      <c r="L149" s="17">
        <v>1591.0577390000001</v>
      </c>
      <c r="M149" s="17">
        <v>1458.7695309999999</v>
      </c>
      <c r="N149" s="17">
        <v>1371.876953</v>
      </c>
      <c r="O149" s="17">
        <v>1300.397827</v>
      </c>
      <c r="P149" s="17">
        <v>1261.7897949999999</v>
      </c>
      <c r="Q149" s="17">
        <v>1229.3211670000001</v>
      </c>
      <c r="R149" s="17">
        <v>411.57101399999999</v>
      </c>
      <c r="S149" s="17">
        <v>409.227417</v>
      </c>
      <c r="T149" s="17">
        <v>407.47866800000003</v>
      </c>
      <c r="U149" s="17">
        <v>402.79440299999999</v>
      </c>
      <c r="V149" s="17">
        <v>398.56115699999998</v>
      </c>
      <c r="W149" s="17">
        <v>393.72998000000001</v>
      </c>
      <c r="X149" s="17">
        <v>389.29840100000001</v>
      </c>
      <c r="Y149" s="17">
        <v>387.794983</v>
      </c>
      <c r="Z149" s="17">
        <v>390.73843399999998</v>
      </c>
      <c r="AA149" s="17">
        <v>396.63363600000002</v>
      </c>
      <c r="AB149" s="17">
        <v>393.061554</v>
      </c>
      <c r="AC149" s="17">
        <v>387.88647500000002</v>
      </c>
      <c r="AD149" s="17">
        <v>383.20703099999997</v>
      </c>
      <c r="AE149" s="17">
        <v>379.86630200000002</v>
      </c>
      <c r="AF149" s="17">
        <v>378.24380500000001</v>
      </c>
      <c r="AG149" s="17">
        <v>374.65191700000003</v>
      </c>
      <c r="AH149" s="17">
        <v>373.34738199999998</v>
      </c>
      <c r="AI149" s="17">
        <v>373.36520400000001</v>
      </c>
      <c r="AJ149" s="17">
        <v>373.74325599999997</v>
      </c>
      <c r="AK149" s="17">
        <v>373.72595200000001</v>
      </c>
      <c r="AL149" s="17">
        <v>373.10470600000002</v>
      </c>
      <c r="AM149" s="17">
        <v>371.62896699999999</v>
      </c>
      <c r="AN149" s="17">
        <v>369.56674199999998</v>
      </c>
      <c r="AO149" s="17">
        <v>367.15774499999998</v>
      </c>
      <c r="AP149" s="17">
        <v>364.65649400000001</v>
      </c>
      <c r="AQ149" s="17">
        <v>362.165009</v>
      </c>
      <c r="AR149" s="17">
        <v>359.76077299999997</v>
      </c>
      <c r="AS149" s="17">
        <v>357.14538599999997</v>
      </c>
      <c r="AT149" s="17">
        <v>354.13198899999998</v>
      </c>
      <c r="AU149" s="18">
        <v>350.61868299999998</v>
      </c>
      <c r="AV149" s="11"/>
    </row>
    <row r="150" spans="1:48" x14ac:dyDescent="0.2">
      <c r="A150" s="41" t="s">
        <v>81</v>
      </c>
      <c r="B150" s="24"/>
      <c r="C150" s="11" t="s">
        <v>34</v>
      </c>
      <c r="D150" s="19">
        <v>1454.48999</v>
      </c>
      <c r="E150" s="19">
        <v>1436.2280270000001</v>
      </c>
      <c r="F150" s="19">
        <v>1409.5047609999999</v>
      </c>
      <c r="G150" s="19">
        <v>1426.330322</v>
      </c>
      <c r="H150" s="19">
        <v>1437.6488039999999</v>
      </c>
      <c r="I150" s="19">
        <v>1443.341187</v>
      </c>
      <c r="J150" s="19">
        <v>1490.4326169999999</v>
      </c>
      <c r="K150" s="19">
        <v>1545.6123050000001</v>
      </c>
      <c r="L150" s="19">
        <v>1512.6357419999999</v>
      </c>
      <c r="M150" s="19">
        <v>1462.939087</v>
      </c>
      <c r="N150" s="19">
        <v>1422.3554690000001</v>
      </c>
      <c r="O150" s="19">
        <v>1388.533936</v>
      </c>
      <c r="P150" s="19">
        <v>1361.9670410000001</v>
      </c>
      <c r="Q150" s="19">
        <v>1335.729736</v>
      </c>
      <c r="R150" s="19">
        <v>870.81201199999998</v>
      </c>
      <c r="S150" s="19">
        <v>855.640625</v>
      </c>
      <c r="T150" s="19">
        <v>841.03686500000003</v>
      </c>
      <c r="U150" s="19">
        <v>825.48101799999995</v>
      </c>
      <c r="V150" s="19">
        <v>809.863831</v>
      </c>
      <c r="W150" s="19">
        <v>795.12377900000001</v>
      </c>
      <c r="X150" s="19">
        <v>779.99151600000005</v>
      </c>
      <c r="Y150" s="19">
        <v>765.17413299999998</v>
      </c>
      <c r="Z150" s="19">
        <v>750.59680200000003</v>
      </c>
      <c r="AA150" s="19">
        <v>734.30651899999998</v>
      </c>
      <c r="AB150" s="19">
        <v>717.55328399999996</v>
      </c>
      <c r="AC150" s="19">
        <v>700.27874799999995</v>
      </c>
      <c r="AD150" s="19">
        <v>681.29894999999999</v>
      </c>
      <c r="AE150" s="19">
        <v>660.37872300000004</v>
      </c>
      <c r="AF150" s="19">
        <v>637.66387899999995</v>
      </c>
      <c r="AG150" s="19">
        <v>616.15643299999999</v>
      </c>
      <c r="AH150" s="19">
        <v>592.93908699999997</v>
      </c>
      <c r="AI150" s="19">
        <v>568.12335199999995</v>
      </c>
      <c r="AJ150" s="19">
        <v>542.45477300000005</v>
      </c>
      <c r="AK150" s="19">
        <v>516.81994599999996</v>
      </c>
      <c r="AL150" s="19">
        <v>491.50521900000001</v>
      </c>
      <c r="AM150" s="19">
        <v>467.09960899999999</v>
      </c>
      <c r="AN150" s="19">
        <v>443.84268200000002</v>
      </c>
      <c r="AO150" s="19">
        <v>421.86294600000002</v>
      </c>
      <c r="AP150" s="19">
        <v>401.52181999999999</v>
      </c>
      <c r="AQ150" s="19">
        <v>382.77371199999999</v>
      </c>
      <c r="AR150" s="19">
        <v>365.14575200000002</v>
      </c>
      <c r="AS150" s="19">
        <v>349.17166099999997</v>
      </c>
      <c r="AT150" s="19">
        <v>334.60470600000002</v>
      </c>
      <c r="AU150" s="20">
        <v>320.71533199999999</v>
      </c>
      <c r="AV150" s="11"/>
    </row>
    <row r="151" spans="1:48" x14ac:dyDescent="0.2">
      <c r="A151" s="24"/>
      <c r="B151" s="24"/>
      <c r="C151" s="11" t="s">
        <v>35</v>
      </c>
      <c r="D151" s="19">
        <v>753.67956500000003</v>
      </c>
      <c r="E151" s="19">
        <v>727.87786900000003</v>
      </c>
      <c r="F151" s="19">
        <v>714.73846400000002</v>
      </c>
      <c r="G151" s="19">
        <v>730.55407700000001</v>
      </c>
      <c r="H151" s="19">
        <v>746.229919</v>
      </c>
      <c r="I151" s="19">
        <v>757.06475799999998</v>
      </c>
      <c r="J151" s="19">
        <v>741.59204099999999</v>
      </c>
      <c r="K151" s="19">
        <v>788.18774399999995</v>
      </c>
      <c r="L151" s="19">
        <v>777.73431400000004</v>
      </c>
      <c r="M151" s="19">
        <v>756.08960000000002</v>
      </c>
      <c r="N151" s="19">
        <v>738.92285200000003</v>
      </c>
      <c r="O151" s="19">
        <v>725.00665300000003</v>
      </c>
      <c r="P151" s="19">
        <v>716.23529099999996</v>
      </c>
      <c r="Q151" s="19">
        <v>705.34948699999995</v>
      </c>
      <c r="R151" s="19">
        <v>431.63857999999999</v>
      </c>
      <c r="S151" s="19">
        <v>427.846924</v>
      </c>
      <c r="T151" s="19">
        <v>423.938873</v>
      </c>
      <c r="U151" s="19">
        <v>417.952698</v>
      </c>
      <c r="V151" s="19">
        <v>411.33850100000001</v>
      </c>
      <c r="W151" s="19">
        <v>404.38888500000002</v>
      </c>
      <c r="X151" s="19">
        <v>396.744507</v>
      </c>
      <c r="Y151" s="19">
        <v>387.200287</v>
      </c>
      <c r="Z151" s="19">
        <v>377.59335299999998</v>
      </c>
      <c r="AA151" s="19">
        <v>366.89700299999998</v>
      </c>
      <c r="AB151" s="19">
        <v>355.15194700000001</v>
      </c>
      <c r="AC151" s="19">
        <v>343.66537499999998</v>
      </c>
      <c r="AD151" s="19">
        <v>331.73992900000002</v>
      </c>
      <c r="AE151" s="19">
        <v>319.395264</v>
      </c>
      <c r="AF151" s="19">
        <v>306.782623</v>
      </c>
      <c r="AG151" s="19">
        <v>295.59371900000002</v>
      </c>
      <c r="AH151" s="19">
        <v>284.14645400000001</v>
      </c>
      <c r="AI151" s="19">
        <v>272.38604700000002</v>
      </c>
      <c r="AJ151" s="19">
        <v>260.654449</v>
      </c>
      <c r="AK151" s="19">
        <v>249.62931800000001</v>
      </c>
      <c r="AL151" s="19">
        <v>239.47995</v>
      </c>
      <c r="AM151" s="19">
        <v>230.88368199999999</v>
      </c>
      <c r="AN151" s="19">
        <v>223.63471999999999</v>
      </c>
      <c r="AO151" s="19">
        <v>217.25531000000001</v>
      </c>
      <c r="AP151" s="19">
        <v>211.316925</v>
      </c>
      <c r="AQ151" s="19">
        <v>205.55583200000001</v>
      </c>
      <c r="AR151" s="19">
        <v>200.14260899999999</v>
      </c>
      <c r="AS151" s="19">
        <v>195.154144</v>
      </c>
      <c r="AT151" s="19">
        <v>190.498245</v>
      </c>
      <c r="AU151" s="20">
        <v>186.070007</v>
      </c>
      <c r="AV151" s="11"/>
    </row>
    <row r="152" spans="1:48" x14ac:dyDescent="0.2">
      <c r="A152" s="24"/>
      <c r="B152" s="24"/>
      <c r="C152" s="11" t="s">
        <v>36</v>
      </c>
      <c r="D152" s="19">
        <v>3825.2719729999999</v>
      </c>
      <c r="E152" s="19">
        <v>3740.9494629999999</v>
      </c>
      <c r="F152" s="19">
        <v>3571.3603520000001</v>
      </c>
      <c r="G152" s="19">
        <v>3578.7004390000002</v>
      </c>
      <c r="H152" s="19">
        <v>3540.272461</v>
      </c>
      <c r="I152" s="19">
        <v>3454.633057</v>
      </c>
      <c r="J152" s="19">
        <v>3450.2329100000002</v>
      </c>
      <c r="K152" s="19">
        <v>3644.9982909999999</v>
      </c>
      <c r="L152" s="19">
        <v>3659.8291020000001</v>
      </c>
      <c r="M152" s="19">
        <v>3658.6628420000002</v>
      </c>
      <c r="N152" s="19">
        <v>3688.548828</v>
      </c>
      <c r="O152" s="19">
        <v>3720.154297</v>
      </c>
      <c r="P152" s="19">
        <v>3750.9555660000001</v>
      </c>
      <c r="Q152" s="19">
        <v>3772.4758299999999</v>
      </c>
      <c r="R152" s="19">
        <v>2915.0737300000001</v>
      </c>
      <c r="S152" s="19">
        <v>2940.2783199999999</v>
      </c>
      <c r="T152" s="19">
        <v>2962.7885740000002</v>
      </c>
      <c r="U152" s="19">
        <v>2979.369385</v>
      </c>
      <c r="V152" s="19">
        <v>2991.5354000000002</v>
      </c>
      <c r="W152" s="19">
        <v>3003.070068</v>
      </c>
      <c r="X152" s="19">
        <v>3008.775635</v>
      </c>
      <c r="Y152" s="19">
        <v>3005.1467290000001</v>
      </c>
      <c r="Z152" s="19">
        <v>2995.1433109999998</v>
      </c>
      <c r="AA152" s="19">
        <v>2963.4655760000001</v>
      </c>
      <c r="AB152" s="19">
        <v>2900.3247070000002</v>
      </c>
      <c r="AC152" s="19">
        <v>2841.2224120000001</v>
      </c>
      <c r="AD152" s="19">
        <v>2773.466797</v>
      </c>
      <c r="AE152" s="19">
        <v>2695.3422850000002</v>
      </c>
      <c r="AF152" s="19">
        <v>2606.2036130000001</v>
      </c>
      <c r="AG152" s="19">
        <v>2519.110107</v>
      </c>
      <c r="AH152" s="19">
        <v>2424.4790039999998</v>
      </c>
      <c r="AI152" s="19">
        <v>2325.7954100000002</v>
      </c>
      <c r="AJ152" s="19">
        <v>2226.8317870000001</v>
      </c>
      <c r="AK152" s="19">
        <v>2132.741943</v>
      </c>
      <c r="AL152" s="19">
        <v>2045.470947</v>
      </c>
      <c r="AM152" s="19">
        <v>1966.8332519999999</v>
      </c>
      <c r="AN152" s="19">
        <v>1897.1019289999999</v>
      </c>
      <c r="AO152" s="19">
        <v>1835.619263</v>
      </c>
      <c r="AP152" s="19">
        <v>1781.268188</v>
      </c>
      <c r="AQ152" s="19">
        <v>1733.4029539999999</v>
      </c>
      <c r="AR152" s="19">
        <v>1690.788086</v>
      </c>
      <c r="AS152" s="19">
        <v>1652.0313719999999</v>
      </c>
      <c r="AT152" s="19">
        <v>1616.1553960000001</v>
      </c>
      <c r="AU152" s="20">
        <v>1582.93103</v>
      </c>
      <c r="AV152" s="11"/>
    </row>
    <row r="153" spans="1:48" x14ac:dyDescent="0.2">
      <c r="A153" s="24"/>
      <c r="B153" s="24"/>
      <c r="C153" s="11" t="s">
        <v>37</v>
      </c>
      <c r="D153" s="19">
        <v>11096.960938</v>
      </c>
      <c r="E153" s="19">
        <v>10903.166015999999</v>
      </c>
      <c r="F153" s="19">
        <v>10809.942383</v>
      </c>
      <c r="G153" s="19">
        <v>11342.902344</v>
      </c>
      <c r="H153" s="19">
        <v>11750.367188</v>
      </c>
      <c r="I153" s="19">
        <v>11853.251953000001</v>
      </c>
      <c r="J153" s="19">
        <v>12002.140625</v>
      </c>
      <c r="K153" s="19">
        <v>12821.804688</v>
      </c>
      <c r="L153" s="19">
        <v>12998.424805000001</v>
      </c>
      <c r="M153" s="19">
        <v>13005.345703000001</v>
      </c>
      <c r="N153" s="19">
        <v>13125.840819999999</v>
      </c>
      <c r="O153" s="19">
        <v>13285.749023</v>
      </c>
      <c r="P153" s="19">
        <v>13477.646484000001</v>
      </c>
      <c r="Q153" s="19">
        <v>13685.399414</v>
      </c>
      <c r="R153" s="19">
        <v>9678.0341800000006</v>
      </c>
      <c r="S153" s="19">
        <v>9673.0673829999996</v>
      </c>
      <c r="T153" s="19">
        <v>9672.7050780000009</v>
      </c>
      <c r="U153" s="19">
        <v>9559.0195309999999</v>
      </c>
      <c r="V153" s="19">
        <v>9439.8203130000002</v>
      </c>
      <c r="W153" s="19">
        <v>9306.8876949999994</v>
      </c>
      <c r="X153" s="19">
        <v>9169.3701170000004</v>
      </c>
      <c r="Y153" s="19">
        <v>9026.9423829999996</v>
      </c>
      <c r="Z153" s="19">
        <v>8887.2050780000009</v>
      </c>
      <c r="AA153" s="19">
        <v>8706.0078130000002</v>
      </c>
      <c r="AB153" s="19">
        <v>8538.9023440000001</v>
      </c>
      <c r="AC153" s="19">
        <v>8333.0849610000005</v>
      </c>
      <c r="AD153" s="19">
        <v>8107.7539059999999</v>
      </c>
      <c r="AE153" s="19">
        <v>7869.3237300000001</v>
      </c>
      <c r="AF153" s="19">
        <v>7622.7763670000004</v>
      </c>
      <c r="AG153" s="19">
        <v>7340.0820309999999</v>
      </c>
      <c r="AH153" s="19">
        <v>7044.5288090000004</v>
      </c>
      <c r="AI153" s="19">
        <v>6734.5380859999996</v>
      </c>
      <c r="AJ153" s="19">
        <v>6414.001953</v>
      </c>
      <c r="AK153" s="19">
        <v>6079.0336909999996</v>
      </c>
      <c r="AL153" s="19">
        <v>5713.0947269999997</v>
      </c>
      <c r="AM153" s="19">
        <v>5346.5893550000001</v>
      </c>
      <c r="AN153" s="19">
        <v>4991.7587890000004</v>
      </c>
      <c r="AO153" s="19">
        <v>4663.8085940000001</v>
      </c>
      <c r="AP153" s="19">
        <v>4375.6909180000002</v>
      </c>
      <c r="AQ153" s="19">
        <v>4133.2270509999998</v>
      </c>
      <c r="AR153" s="19">
        <v>3930.7758789999998</v>
      </c>
      <c r="AS153" s="19">
        <v>3758.9760740000002</v>
      </c>
      <c r="AT153" s="19">
        <v>3612.9489749999998</v>
      </c>
      <c r="AU153" s="20">
        <v>3484.2282709999999</v>
      </c>
      <c r="AV153" s="11"/>
    </row>
    <row r="154" spans="1:48" x14ac:dyDescent="0.2">
      <c r="A154" s="24"/>
      <c r="B154" s="24"/>
      <c r="C154" s="11" t="s">
        <v>38</v>
      </c>
      <c r="D154" s="19">
        <v>726.22997999999995</v>
      </c>
      <c r="E154" s="19">
        <v>765.23168899999996</v>
      </c>
      <c r="F154" s="19">
        <v>786.23053000000004</v>
      </c>
      <c r="G154" s="19">
        <v>808.47845500000005</v>
      </c>
      <c r="H154" s="19">
        <v>828.10595699999999</v>
      </c>
      <c r="I154" s="19">
        <v>885.68335000000002</v>
      </c>
      <c r="J154" s="19">
        <v>926.535034</v>
      </c>
      <c r="K154" s="19">
        <v>971.618469</v>
      </c>
      <c r="L154" s="19">
        <v>1018.816895</v>
      </c>
      <c r="M154" s="19">
        <v>1067.0742190000001</v>
      </c>
      <c r="N154" s="19">
        <v>1114.3740230000001</v>
      </c>
      <c r="O154" s="19">
        <v>1156.5063479999999</v>
      </c>
      <c r="P154" s="19">
        <v>1194.657471</v>
      </c>
      <c r="Q154" s="19">
        <v>1232.454712</v>
      </c>
      <c r="R154" s="19">
        <v>1248.8637699999999</v>
      </c>
      <c r="S154" s="19">
        <v>1278.658081</v>
      </c>
      <c r="T154" s="19">
        <v>1308.7224120000001</v>
      </c>
      <c r="U154" s="19">
        <v>1338.2402340000001</v>
      </c>
      <c r="V154" s="19">
        <v>1367.1826169999999</v>
      </c>
      <c r="W154" s="19">
        <v>1395.9688719999999</v>
      </c>
      <c r="X154" s="19">
        <v>1424.0382079999999</v>
      </c>
      <c r="Y154" s="19">
        <v>1451.330078</v>
      </c>
      <c r="Z154" s="19">
        <v>1477.9072269999999</v>
      </c>
      <c r="AA154" s="19">
        <v>1502.939453</v>
      </c>
      <c r="AB154" s="19">
        <v>1533.607788</v>
      </c>
      <c r="AC154" s="19">
        <v>1557.118164</v>
      </c>
      <c r="AD154" s="19">
        <v>1579.44812</v>
      </c>
      <c r="AE154" s="19">
        <v>1600.440918</v>
      </c>
      <c r="AF154" s="19">
        <v>1620.2139890000001</v>
      </c>
      <c r="AG154" s="19">
        <v>1639.8176269999999</v>
      </c>
      <c r="AH154" s="19">
        <v>1656.6807859999999</v>
      </c>
      <c r="AI154" s="19">
        <v>1672.0283199999999</v>
      </c>
      <c r="AJ154" s="19">
        <v>1686.173828</v>
      </c>
      <c r="AK154" s="19">
        <v>1699.358643</v>
      </c>
      <c r="AL154" s="19">
        <v>1711.724365</v>
      </c>
      <c r="AM154" s="19">
        <v>1723.4301760000001</v>
      </c>
      <c r="AN154" s="19">
        <v>1734.3995359999999</v>
      </c>
      <c r="AO154" s="19">
        <v>1744.4099120000001</v>
      </c>
      <c r="AP154" s="19">
        <v>1753.380371</v>
      </c>
      <c r="AQ154" s="19">
        <v>1761.6761469999999</v>
      </c>
      <c r="AR154" s="19">
        <v>1769.5329589999999</v>
      </c>
      <c r="AS154" s="19">
        <v>1776.5794679999999</v>
      </c>
      <c r="AT154" s="19">
        <v>1782.2939449999999</v>
      </c>
      <c r="AU154" s="20">
        <v>1786.182495</v>
      </c>
      <c r="AV154" s="11"/>
    </row>
    <row r="155" spans="1:48" x14ac:dyDescent="0.2">
      <c r="A155" s="24"/>
      <c r="B155" s="24"/>
      <c r="C155" s="11" t="s">
        <v>39</v>
      </c>
      <c r="D155" s="19">
        <v>260.60730000000001</v>
      </c>
      <c r="E155" s="19">
        <v>265.72265599999997</v>
      </c>
      <c r="F155" s="19">
        <v>267.48251299999998</v>
      </c>
      <c r="G155" s="19">
        <v>279.25433299999997</v>
      </c>
      <c r="H155" s="19">
        <v>290.99044800000001</v>
      </c>
      <c r="I155" s="19">
        <v>298.01452599999999</v>
      </c>
      <c r="J155" s="19">
        <v>278.45135499999998</v>
      </c>
      <c r="K155" s="19">
        <v>305.40390000000002</v>
      </c>
      <c r="L155" s="19">
        <v>307.73818999999997</v>
      </c>
      <c r="M155" s="19">
        <v>304.562073</v>
      </c>
      <c r="N155" s="19">
        <v>304.08340500000003</v>
      </c>
      <c r="O155" s="19">
        <v>304.71392800000001</v>
      </c>
      <c r="P155" s="19">
        <v>307.426605</v>
      </c>
      <c r="Q155" s="19">
        <v>309.709564</v>
      </c>
      <c r="R155" s="19">
        <v>230.039795</v>
      </c>
      <c r="S155" s="19">
        <v>233.557785</v>
      </c>
      <c r="T155" s="19">
        <v>236.947159</v>
      </c>
      <c r="U155" s="19">
        <v>240.492874</v>
      </c>
      <c r="V155" s="19">
        <v>243.665649</v>
      </c>
      <c r="W155" s="19">
        <v>246.84034700000001</v>
      </c>
      <c r="X155" s="19">
        <v>249.53088399999999</v>
      </c>
      <c r="Y155" s="19">
        <v>251.368988</v>
      </c>
      <c r="Z155" s="19">
        <v>253.11923200000001</v>
      </c>
      <c r="AA155" s="19">
        <v>252.82942199999999</v>
      </c>
      <c r="AB155" s="19">
        <v>249.38647499999999</v>
      </c>
      <c r="AC155" s="19">
        <v>246.768539</v>
      </c>
      <c r="AD155" s="19">
        <v>242.63299599999999</v>
      </c>
      <c r="AE155" s="19">
        <v>236.73951700000001</v>
      </c>
      <c r="AF155" s="19">
        <v>229.09269699999999</v>
      </c>
      <c r="AG155" s="19">
        <v>221.44920300000001</v>
      </c>
      <c r="AH155" s="19">
        <v>212.19105500000001</v>
      </c>
      <c r="AI155" s="19">
        <v>201.50740099999999</v>
      </c>
      <c r="AJ155" s="19">
        <v>189.94319200000001</v>
      </c>
      <c r="AK155" s="19">
        <v>178.57780500000001</v>
      </c>
      <c r="AL155" s="19">
        <v>167.74807699999999</v>
      </c>
      <c r="AM155" s="19">
        <v>157.88559000000001</v>
      </c>
      <c r="AN155" s="19">
        <v>149.12692300000001</v>
      </c>
      <c r="AO155" s="19">
        <v>141.48181199999999</v>
      </c>
      <c r="AP155" s="19">
        <v>134.88166799999999</v>
      </c>
      <c r="AQ155" s="19">
        <v>129.21423300000001</v>
      </c>
      <c r="AR155" s="19">
        <v>124.31304900000001</v>
      </c>
      <c r="AS155" s="19">
        <v>119.992538</v>
      </c>
      <c r="AT155" s="19">
        <v>116.097992</v>
      </c>
      <c r="AU155" s="20">
        <v>112.52504</v>
      </c>
      <c r="AV155" s="11"/>
    </row>
    <row r="156" spans="1:48" x14ac:dyDescent="0.2">
      <c r="A156" s="24"/>
      <c r="B156" s="24"/>
      <c r="C156" s="11" t="s">
        <v>40</v>
      </c>
      <c r="D156" s="19">
        <v>2579.4545899999998</v>
      </c>
      <c r="E156" s="19">
        <v>2589.9689939999998</v>
      </c>
      <c r="F156" s="19">
        <v>2574.3059079999998</v>
      </c>
      <c r="G156" s="19">
        <v>2680.8652339999999</v>
      </c>
      <c r="H156" s="19">
        <v>2768.7807619999999</v>
      </c>
      <c r="I156" s="19">
        <v>2853.7502439999998</v>
      </c>
      <c r="J156" s="19">
        <v>2746.4086910000001</v>
      </c>
      <c r="K156" s="19">
        <v>2957.3220209999999</v>
      </c>
      <c r="L156" s="19">
        <v>2995.6601559999999</v>
      </c>
      <c r="M156" s="19">
        <v>2967.1672359999998</v>
      </c>
      <c r="N156" s="19">
        <v>2989.4128420000002</v>
      </c>
      <c r="O156" s="19">
        <v>3031.5971679999998</v>
      </c>
      <c r="P156" s="19">
        <v>3090.0429690000001</v>
      </c>
      <c r="Q156" s="19">
        <v>3146.4765630000002</v>
      </c>
      <c r="R156" s="19">
        <v>2716.0339359999998</v>
      </c>
      <c r="S156" s="19">
        <v>2773.4404300000001</v>
      </c>
      <c r="T156" s="19">
        <v>2829.4904790000001</v>
      </c>
      <c r="U156" s="19">
        <v>2883.9614259999998</v>
      </c>
      <c r="V156" s="19">
        <v>2935.7097170000002</v>
      </c>
      <c r="W156" s="19">
        <v>2986.7380370000001</v>
      </c>
      <c r="X156" s="19">
        <v>3034.6757809999999</v>
      </c>
      <c r="Y156" s="19">
        <v>3075.161865</v>
      </c>
      <c r="Z156" s="19">
        <v>3113.0510250000002</v>
      </c>
      <c r="AA156" s="19">
        <v>3141.2827149999998</v>
      </c>
      <c r="AB156" s="19">
        <v>3146.6369629999999</v>
      </c>
      <c r="AC156" s="19">
        <v>3161.8879390000002</v>
      </c>
      <c r="AD156" s="19">
        <v>3170.8671880000002</v>
      </c>
      <c r="AE156" s="19">
        <v>3172.4304200000001</v>
      </c>
      <c r="AF156" s="19">
        <v>3165.7438959999999</v>
      </c>
      <c r="AG156" s="19">
        <v>3158.7612300000001</v>
      </c>
      <c r="AH156" s="19">
        <v>3143.2124020000001</v>
      </c>
      <c r="AI156" s="19">
        <v>3118.9990229999999</v>
      </c>
      <c r="AJ156" s="19">
        <v>3086.7775879999999</v>
      </c>
      <c r="AK156" s="19">
        <v>3050.5021969999998</v>
      </c>
      <c r="AL156" s="19">
        <v>3011.8171390000002</v>
      </c>
      <c r="AM156" s="19">
        <v>2972.2326659999999</v>
      </c>
      <c r="AN156" s="19">
        <v>2933.0844729999999</v>
      </c>
      <c r="AO156" s="19">
        <v>2895.3657229999999</v>
      </c>
      <c r="AP156" s="19">
        <v>2859.8864749999998</v>
      </c>
      <c r="AQ156" s="19">
        <v>2827.578125</v>
      </c>
      <c r="AR156" s="19">
        <v>2798.857422</v>
      </c>
      <c r="AS156" s="19">
        <v>2773.7219239999999</v>
      </c>
      <c r="AT156" s="19">
        <v>2752.1440429999998</v>
      </c>
      <c r="AU156" s="20">
        <v>2734.1811520000001</v>
      </c>
      <c r="AV156" s="11"/>
    </row>
    <row r="157" spans="1:48" x14ac:dyDescent="0.2">
      <c r="A157" s="24"/>
      <c r="B157" s="24"/>
      <c r="C157" s="11" t="s">
        <v>41</v>
      </c>
      <c r="D157" s="19">
        <v>99.006202999999999</v>
      </c>
      <c r="E157" s="19">
        <v>121.419319</v>
      </c>
      <c r="F157" s="19">
        <v>152.06326300000001</v>
      </c>
      <c r="G157" s="19">
        <v>190.634567</v>
      </c>
      <c r="H157" s="19">
        <v>240.75520299999999</v>
      </c>
      <c r="I157" s="19">
        <v>225.36859100000001</v>
      </c>
      <c r="J157" s="19">
        <v>211.06771900000001</v>
      </c>
      <c r="K157" s="19">
        <v>202.60333299999999</v>
      </c>
      <c r="L157" s="19">
        <v>190.25592</v>
      </c>
      <c r="M157" s="19">
        <v>177.97096300000001</v>
      </c>
      <c r="N157" s="19">
        <v>166.518372</v>
      </c>
      <c r="O157" s="19">
        <v>161.90747099999999</v>
      </c>
      <c r="P157" s="19">
        <v>163.00663800000001</v>
      </c>
      <c r="Q157" s="19">
        <v>163.89120500000001</v>
      </c>
      <c r="R157" s="19">
        <v>144.372681</v>
      </c>
      <c r="S157" s="19">
        <v>145.980682</v>
      </c>
      <c r="T157" s="19">
        <v>147.416595</v>
      </c>
      <c r="U157" s="19">
        <v>148.54093900000001</v>
      </c>
      <c r="V157" s="19">
        <v>149.319672</v>
      </c>
      <c r="W157" s="19">
        <v>149.99842799999999</v>
      </c>
      <c r="X157" s="19">
        <v>150.26164199999999</v>
      </c>
      <c r="Y157" s="19">
        <v>149.52917500000001</v>
      </c>
      <c r="Z157" s="19">
        <v>148.47619599999999</v>
      </c>
      <c r="AA157" s="19">
        <v>146.33296200000001</v>
      </c>
      <c r="AB157" s="19">
        <v>142.573914</v>
      </c>
      <c r="AC157" s="19">
        <v>139.448914</v>
      </c>
      <c r="AD157" s="19">
        <v>135.82815600000001</v>
      </c>
      <c r="AE157" s="19">
        <v>131.57853700000001</v>
      </c>
      <c r="AF157" s="19">
        <v>126.692604</v>
      </c>
      <c r="AG157" s="19">
        <v>122.342606</v>
      </c>
      <c r="AH157" s="19">
        <v>118.289108</v>
      </c>
      <c r="AI157" s="19">
        <v>113.699371</v>
      </c>
      <c r="AJ157" s="19">
        <v>108.68686700000001</v>
      </c>
      <c r="AK157" s="19">
        <v>103.58343499999999</v>
      </c>
      <c r="AL157" s="19">
        <v>98.500336000000004</v>
      </c>
      <c r="AM157" s="19">
        <v>93.571631999999994</v>
      </c>
      <c r="AN157" s="19">
        <v>88.908423999999997</v>
      </c>
      <c r="AO157" s="19">
        <v>84.583770999999999</v>
      </c>
      <c r="AP157" s="19">
        <v>80.644440000000003</v>
      </c>
      <c r="AQ157" s="19">
        <v>77.105109999999996</v>
      </c>
      <c r="AR157" s="19">
        <v>73.945189999999997</v>
      </c>
      <c r="AS157" s="19">
        <v>71.119797000000005</v>
      </c>
      <c r="AT157" s="19">
        <v>68.571960000000004</v>
      </c>
      <c r="AU157" s="20">
        <v>66.254074000000003</v>
      </c>
      <c r="AV157" s="11"/>
    </row>
    <row r="158" spans="1:48" x14ac:dyDescent="0.2">
      <c r="A158" s="24"/>
      <c r="B158" s="24"/>
      <c r="C158" s="11" t="s">
        <v>42</v>
      </c>
      <c r="D158" s="19">
        <v>2269.2619629999999</v>
      </c>
      <c r="E158" s="19">
        <v>2355.6315920000002</v>
      </c>
      <c r="F158" s="19">
        <v>2404.842529</v>
      </c>
      <c r="G158" s="19">
        <v>2534.445068</v>
      </c>
      <c r="H158" s="19">
        <v>2648.945068</v>
      </c>
      <c r="I158" s="19">
        <v>2746.1044919999999</v>
      </c>
      <c r="J158" s="19">
        <v>2708.6088869999999</v>
      </c>
      <c r="K158" s="19">
        <v>2971.5229490000002</v>
      </c>
      <c r="L158" s="19">
        <v>3058.7807619999999</v>
      </c>
      <c r="M158" s="19">
        <v>3120.1999510000001</v>
      </c>
      <c r="N158" s="19">
        <v>3209.3679200000001</v>
      </c>
      <c r="O158" s="19">
        <v>3303.5834960000002</v>
      </c>
      <c r="P158" s="19">
        <v>3395.4267580000001</v>
      </c>
      <c r="Q158" s="19">
        <v>3479.5996089999999</v>
      </c>
      <c r="R158" s="19">
        <v>2704.2451169999999</v>
      </c>
      <c r="S158" s="19">
        <v>2779.3076169999999</v>
      </c>
      <c r="T158" s="19">
        <v>2851.7514649999998</v>
      </c>
      <c r="U158" s="19">
        <v>2920.3178710000002</v>
      </c>
      <c r="V158" s="19">
        <v>2985.086914</v>
      </c>
      <c r="W158" s="19">
        <v>3045.3771969999998</v>
      </c>
      <c r="X158" s="19">
        <v>3100.6940920000002</v>
      </c>
      <c r="Y158" s="19">
        <v>3147.9030760000001</v>
      </c>
      <c r="Z158" s="19">
        <v>3187.579346</v>
      </c>
      <c r="AA158" s="19">
        <v>3212.1477049999999</v>
      </c>
      <c r="AB158" s="19">
        <v>3218.595703</v>
      </c>
      <c r="AC158" s="19">
        <v>3212.1811520000001</v>
      </c>
      <c r="AD158" s="19">
        <v>3198.5996089999999</v>
      </c>
      <c r="AE158" s="19">
        <v>3177.7468260000001</v>
      </c>
      <c r="AF158" s="19">
        <v>3150.038818</v>
      </c>
      <c r="AG158" s="19">
        <v>3116.8969729999999</v>
      </c>
      <c r="AH158" s="19">
        <v>3079.8549800000001</v>
      </c>
      <c r="AI158" s="19">
        <v>3041.163086</v>
      </c>
      <c r="AJ158" s="19">
        <v>3002.890625</v>
      </c>
      <c r="AK158" s="19">
        <v>2967.8710940000001</v>
      </c>
      <c r="AL158" s="19">
        <v>2936.6608890000002</v>
      </c>
      <c r="AM158" s="19">
        <v>2909.6921390000002</v>
      </c>
      <c r="AN158" s="19">
        <v>2886.2473140000002</v>
      </c>
      <c r="AO158" s="19">
        <v>2865.188721</v>
      </c>
      <c r="AP158" s="19">
        <v>2845.4760740000002</v>
      </c>
      <c r="AQ158" s="19">
        <v>2826.5666500000002</v>
      </c>
      <c r="AR158" s="19">
        <v>2807.9960940000001</v>
      </c>
      <c r="AS158" s="19">
        <v>2789.0708009999998</v>
      </c>
      <c r="AT158" s="19">
        <v>2769.2534179999998</v>
      </c>
      <c r="AU158" s="20">
        <v>2748.274414</v>
      </c>
      <c r="AV158" s="11"/>
    </row>
    <row r="159" spans="1:48" x14ac:dyDescent="0.2">
      <c r="A159" s="24"/>
      <c r="B159" s="24"/>
      <c r="C159" s="11" t="s">
        <v>43</v>
      </c>
      <c r="D159" s="19">
        <v>564.75018299999999</v>
      </c>
      <c r="E159" s="19">
        <v>578.41705300000001</v>
      </c>
      <c r="F159" s="19">
        <v>567.29467799999998</v>
      </c>
      <c r="G159" s="19">
        <v>589.83886700000005</v>
      </c>
      <c r="H159" s="19">
        <v>604.56372099999999</v>
      </c>
      <c r="I159" s="19">
        <v>617.13458300000002</v>
      </c>
      <c r="J159" s="19">
        <v>630.41680899999994</v>
      </c>
      <c r="K159" s="19">
        <v>670.02374299999997</v>
      </c>
      <c r="L159" s="19">
        <v>688.43029799999999</v>
      </c>
      <c r="M159" s="19">
        <v>703.78167699999995</v>
      </c>
      <c r="N159" s="19">
        <v>723.03112799999997</v>
      </c>
      <c r="O159" s="19">
        <v>742.12640399999998</v>
      </c>
      <c r="P159" s="19">
        <v>760.21636999999998</v>
      </c>
      <c r="Q159" s="19">
        <v>776.14984100000004</v>
      </c>
      <c r="R159" s="19">
        <v>636.30865500000004</v>
      </c>
      <c r="S159" s="19">
        <v>652.92218000000003</v>
      </c>
      <c r="T159" s="19">
        <v>668.47180200000003</v>
      </c>
      <c r="U159" s="19">
        <v>683.31542999999999</v>
      </c>
      <c r="V159" s="19">
        <v>696.71557600000006</v>
      </c>
      <c r="W159" s="19">
        <v>709.26489300000003</v>
      </c>
      <c r="X159" s="19">
        <v>719.75396699999999</v>
      </c>
      <c r="Y159" s="19">
        <v>724.66424600000005</v>
      </c>
      <c r="Z159" s="19">
        <v>727.30041500000004</v>
      </c>
      <c r="AA159" s="19">
        <v>721.70849599999997</v>
      </c>
      <c r="AB159" s="19">
        <v>697.49005099999999</v>
      </c>
      <c r="AC159" s="19">
        <v>681.25030500000003</v>
      </c>
      <c r="AD159" s="19">
        <v>660.91308600000002</v>
      </c>
      <c r="AE159" s="19">
        <v>636.16625999999997</v>
      </c>
      <c r="AF159" s="19">
        <v>607.04437299999995</v>
      </c>
      <c r="AG159" s="19">
        <v>578.92205799999999</v>
      </c>
      <c r="AH159" s="19">
        <v>548.15838599999995</v>
      </c>
      <c r="AI159" s="19">
        <v>515.61584500000004</v>
      </c>
      <c r="AJ159" s="19">
        <v>482.64773600000001</v>
      </c>
      <c r="AK159" s="19">
        <v>451.76342799999998</v>
      </c>
      <c r="AL159" s="19">
        <v>423.85235599999999</v>
      </c>
      <c r="AM159" s="19">
        <v>399.05783100000002</v>
      </c>
      <c r="AN159" s="19">
        <v>377.36459400000001</v>
      </c>
      <c r="AO159" s="19">
        <v>358.52600100000001</v>
      </c>
      <c r="AP159" s="19">
        <v>342.22500600000001</v>
      </c>
      <c r="AQ159" s="19">
        <v>328.21615600000001</v>
      </c>
      <c r="AR159" s="19">
        <v>316.127838</v>
      </c>
      <c r="AS159" s="19">
        <v>305.66409299999998</v>
      </c>
      <c r="AT159" s="19">
        <v>296.568939</v>
      </c>
      <c r="AU159" s="20">
        <v>288.653412</v>
      </c>
      <c r="AV159" s="11"/>
    </row>
    <row r="160" spans="1:48" x14ac:dyDescent="0.2">
      <c r="A160" s="24"/>
      <c r="B160" s="24"/>
      <c r="C160" s="11" t="s">
        <v>44</v>
      </c>
      <c r="D160" s="19">
        <v>2059.171143</v>
      </c>
      <c r="E160" s="19">
        <v>2115.8935550000001</v>
      </c>
      <c r="F160" s="19">
        <v>1977.1669919999999</v>
      </c>
      <c r="G160" s="19">
        <v>1951.7967530000001</v>
      </c>
      <c r="H160" s="19">
        <v>1886.9178469999999</v>
      </c>
      <c r="I160" s="19">
        <v>1793.787231</v>
      </c>
      <c r="J160" s="19">
        <v>1741.229126</v>
      </c>
      <c r="K160" s="19">
        <v>1736.2382809999999</v>
      </c>
      <c r="L160" s="19">
        <v>1712.865601</v>
      </c>
      <c r="M160" s="19">
        <v>1694.3961179999999</v>
      </c>
      <c r="N160" s="19">
        <v>1678.580322</v>
      </c>
      <c r="O160" s="19">
        <v>1665.807251</v>
      </c>
      <c r="P160" s="19">
        <v>1651.0379640000001</v>
      </c>
      <c r="Q160" s="19">
        <v>1633.8007809999999</v>
      </c>
      <c r="R160" s="19">
        <v>1417.8488769999999</v>
      </c>
      <c r="S160" s="19">
        <v>1379.3122559999999</v>
      </c>
      <c r="T160" s="19">
        <v>1347.3817140000001</v>
      </c>
      <c r="U160" s="19">
        <v>1315.9029539999999</v>
      </c>
      <c r="V160" s="19">
        <v>1287.1032709999999</v>
      </c>
      <c r="W160" s="19">
        <v>1264.984009</v>
      </c>
      <c r="X160" s="19">
        <v>1244.1767580000001</v>
      </c>
      <c r="Y160" s="19">
        <v>1224.199707</v>
      </c>
      <c r="Z160" s="19">
        <v>1201.678101</v>
      </c>
      <c r="AA160" s="19">
        <v>1179.0998540000001</v>
      </c>
      <c r="AB160" s="19">
        <v>1163.3149410000001</v>
      </c>
      <c r="AC160" s="19">
        <v>1143.467529</v>
      </c>
      <c r="AD160" s="19">
        <v>1124.1226810000001</v>
      </c>
      <c r="AE160" s="19">
        <v>1104.6979980000001</v>
      </c>
      <c r="AF160" s="19">
        <v>1085.1308590000001</v>
      </c>
      <c r="AG160" s="19">
        <v>1072.7338870000001</v>
      </c>
      <c r="AH160" s="19">
        <v>1060.3885499999999</v>
      </c>
      <c r="AI160" s="19">
        <v>1047.9952390000001</v>
      </c>
      <c r="AJ160" s="19">
        <v>1035.5356449999999</v>
      </c>
      <c r="AK160" s="19">
        <v>1023.104248</v>
      </c>
      <c r="AL160" s="19">
        <v>1010.933899</v>
      </c>
      <c r="AM160" s="19">
        <v>998.66497800000002</v>
      </c>
      <c r="AN160" s="19">
        <v>986.09582499999999</v>
      </c>
      <c r="AO160" s="19">
        <v>973.22534199999996</v>
      </c>
      <c r="AP160" s="19">
        <v>960.03350799999998</v>
      </c>
      <c r="AQ160" s="19">
        <v>946.61676</v>
      </c>
      <c r="AR160" s="19">
        <v>932.87603799999999</v>
      </c>
      <c r="AS160" s="19">
        <v>918.70080600000006</v>
      </c>
      <c r="AT160" s="19">
        <v>904.214966</v>
      </c>
      <c r="AU160" s="20">
        <v>889.47113000000002</v>
      </c>
      <c r="AV160" s="11"/>
    </row>
    <row r="161" spans="1:48" x14ac:dyDescent="0.2">
      <c r="A161" s="24"/>
      <c r="B161" s="24"/>
      <c r="C161" s="11" t="s">
        <v>45</v>
      </c>
      <c r="D161" s="19">
        <v>284.346069</v>
      </c>
      <c r="E161" s="19">
        <v>297.264343</v>
      </c>
      <c r="F161" s="19">
        <v>290.78064000000001</v>
      </c>
      <c r="G161" s="19">
        <v>300.36971999999997</v>
      </c>
      <c r="H161" s="19">
        <v>308.39187600000002</v>
      </c>
      <c r="I161" s="19">
        <v>310.80224600000003</v>
      </c>
      <c r="J161" s="19">
        <v>316.64126599999997</v>
      </c>
      <c r="K161" s="19">
        <v>324.23111</v>
      </c>
      <c r="L161" s="19">
        <v>331.67956500000003</v>
      </c>
      <c r="M161" s="19">
        <v>339.43121300000001</v>
      </c>
      <c r="N161" s="19">
        <v>347.43051100000002</v>
      </c>
      <c r="O161" s="19">
        <v>356.104401</v>
      </c>
      <c r="P161" s="19">
        <v>364.703461</v>
      </c>
      <c r="Q161" s="19">
        <v>372.75604199999998</v>
      </c>
      <c r="R161" s="19">
        <v>368.23956299999998</v>
      </c>
      <c r="S161" s="19">
        <v>373.76315299999999</v>
      </c>
      <c r="T161" s="19">
        <v>379.24926799999997</v>
      </c>
      <c r="U161" s="19">
        <v>384.46224999999998</v>
      </c>
      <c r="V161" s="19">
        <v>389.55148300000002</v>
      </c>
      <c r="W161" s="19">
        <v>394.68859900000001</v>
      </c>
      <c r="X161" s="19">
        <v>399.64813199999998</v>
      </c>
      <c r="Y161" s="19">
        <v>404.38339200000001</v>
      </c>
      <c r="Z161" s="19">
        <v>408.913971</v>
      </c>
      <c r="AA161" s="19">
        <v>413.13113399999997</v>
      </c>
      <c r="AB161" s="19">
        <v>417.31436200000002</v>
      </c>
      <c r="AC161" s="19">
        <v>421.063354</v>
      </c>
      <c r="AD161" s="19">
        <v>424.522064</v>
      </c>
      <c r="AE161" s="19">
        <v>427.67004400000002</v>
      </c>
      <c r="AF161" s="19">
        <v>430.49032599999998</v>
      </c>
      <c r="AG161" s="19">
        <v>433.51516700000002</v>
      </c>
      <c r="AH161" s="19">
        <v>436.33828699999998</v>
      </c>
      <c r="AI161" s="19">
        <v>438.916473</v>
      </c>
      <c r="AJ161" s="19">
        <v>441.30197099999998</v>
      </c>
      <c r="AK161" s="19">
        <v>443.55123900000001</v>
      </c>
      <c r="AL161" s="19">
        <v>445.69543499999997</v>
      </c>
      <c r="AM161" s="19">
        <v>447.68356299999999</v>
      </c>
      <c r="AN161" s="19">
        <v>449.45849600000003</v>
      </c>
      <c r="AO161" s="19">
        <v>450.947723</v>
      </c>
      <c r="AP161" s="19">
        <v>452.09054600000002</v>
      </c>
      <c r="AQ161" s="19">
        <v>452.865295</v>
      </c>
      <c r="AR161" s="19">
        <v>453.205444</v>
      </c>
      <c r="AS161" s="19">
        <v>453.00112899999999</v>
      </c>
      <c r="AT161" s="19">
        <v>452.146027</v>
      </c>
      <c r="AU161" s="20">
        <v>450.54437300000001</v>
      </c>
      <c r="AV161" s="11"/>
    </row>
    <row r="162" spans="1:48" x14ac:dyDescent="0.2">
      <c r="A162" s="24"/>
      <c r="B162" s="24"/>
      <c r="C162" s="11" t="s">
        <v>46</v>
      </c>
      <c r="D162" s="19">
        <v>625.63201900000001</v>
      </c>
      <c r="E162" s="19">
        <v>643.85424799999998</v>
      </c>
      <c r="F162" s="19">
        <v>613.39514199999996</v>
      </c>
      <c r="G162" s="19">
        <v>627.97406000000001</v>
      </c>
      <c r="H162" s="19">
        <v>631.511841</v>
      </c>
      <c r="I162" s="19">
        <v>631.004456</v>
      </c>
      <c r="J162" s="19">
        <v>636.11627199999998</v>
      </c>
      <c r="K162" s="19">
        <v>645.16680899999994</v>
      </c>
      <c r="L162" s="19">
        <v>654.03729199999998</v>
      </c>
      <c r="M162" s="19">
        <v>663.74078399999996</v>
      </c>
      <c r="N162" s="19">
        <v>673.64245600000004</v>
      </c>
      <c r="O162" s="19">
        <v>683.81817599999999</v>
      </c>
      <c r="P162" s="19">
        <v>693.28967299999999</v>
      </c>
      <c r="Q162" s="19">
        <v>701.84106399999996</v>
      </c>
      <c r="R162" s="19">
        <v>687.69250499999998</v>
      </c>
      <c r="S162" s="19">
        <v>693.470642</v>
      </c>
      <c r="T162" s="19">
        <v>698.95428500000003</v>
      </c>
      <c r="U162" s="19">
        <v>704.06646699999999</v>
      </c>
      <c r="V162" s="19">
        <v>708.98431400000004</v>
      </c>
      <c r="W162" s="19">
        <v>714.01983600000005</v>
      </c>
      <c r="X162" s="19">
        <v>718.884094</v>
      </c>
      <c r="Y162" s="19">
        <v>723.55371100000002</v>
      </c>
      <c r="Z162" s="19">
        <v>728.06176800000003</v>
      </c>
      <c r="AA162" s="19">
        <v>732.43884300000002</v>
      </c>
      <c r="AB162" s="19">
        <v>737.47430399999996</v>
      </c>
      <c r="AC162" s="19">
        <v>741.88354500000003</v>
      </c>
      <c r="AD162" s="19">
        <v>746.15576199999998</v>
      </c>
      <c r="AE162" s="19">
        <v>750.26348900000005</v>
      </c>
      <c r="AF162" s="19">
        <v>754.17224099999999</v>
      </c>
      <c r="AG162" s="19">
        <v>758.57415800000001</v>
      </c>
      <c r="AH162" s="19">
        <v>762.80847200000005</v>
      </c>
      <c r="AI162" s="19">
        <v>766.82665999999995</v>
      </c>
      <c r="AJ162" s="19">
        <v>770.63452099999995</v>
      </c>
      <c r="AK162" s="19">
        <v>774.24414100000001</v>
      </c>
      <c r="AL162" s="19">
        <v>777.66473399999995</v>
      </c>
      <c r="AM162" s="19">
        <v>780.82769800000005</v>
      </c>
      <c r="AN162" s="19">
        <v>783.68847700000003</v>
      </c>
      <c r="AO162" s="19">
        <v>786.21661400000005</v>
      </c>
      <c r="AP162" s="19">
        <v>788.402466</v>
      </c>
      <c r="AQ162" s="19">
        <v>790.26519800000005</v>
      </c>
      <c r="AR162" s="19">
        <v>791.73767099999998</v>
      </c>
      <c r="AS162" s="19">
        <v>792.74389599999995</v>
      </c>
      <c r="AT162" s="19">
        <v>793.21612500000003</v>
      </c>
      <c r="AU162" s="20">
        <v>793.082581</v>
      </c>
      <c r="AV162" s="11"/>
    </row>
    <row r="163" spans="1:48" x14ac:dyDescent="0.2">
      <c r="A163" s="24"/>
      <c r="B163" s="24"/>
      <c r="C163" s="11" t="s">
        <v>47</v>
      </c>
      <c r="D163" s="19">
        <v>2766.1557619999999</v>
      </c>
      <c r="E163" s="19">
        <v>2885.4260250000002</v>
      </c>
      <c r="F163" s="19">
        <v>2927.298096</v>
      </c>
      <c r="G163" s="19">
        <v>3069.7258299999999</v>
      </c>
      <c r="H163" s="19">
        <v>3203.4584960000002</v>
      </c>
      <c r="I163" s="19">
        <v>3279.0952149999998</v>
      </c>
      <c r="J163" s="19">
        <v>3450.3376459999999</v>
      </c>
      <c r="K163" s="19">
        <v>3523.8955080000001</v>
      </c>
      <c r="L163" s="19">
        <v>3612.0686040000001</v>
      </c>
      <c r="M163" s="19">
        <v>3700.6979980000001</v>
      </c>
      <c r="N163" s="19">
        <v>3790.1008299999999</v>
      </c>
      <c r="O163" s="19">
        <v>3884.834961</v>
      </c>
      <c r="P163" s="19">
        <v>3973.6772460000002</v>
      </c>
      <c r="Q163" s="19">
        <v>4055.8259280000002</v>
      </c>
      <c r="R163" s="19">
        <v>4157.8789059999999</v>
      </c>
      <c r="S163" s="19">
        <v>4229.8222660000001</v>
      </c>
      <c r="T163" s="19">
        <v>4299.9501950000003</v>
      </c>
      <c r="U163" s="19">
        <v>4367.5219729999999</v>
      </c>
      <c r="V163" s="19">
        <v>4433.3027339999999</v>
      </c>
      <c r="W163" s="19">
        <v>4497.0688479999999</v>
      </c>
      <c r="X163" s="19">
        <v>4559.1347660000001</v>
      </c>
      <c r="Y163" s="19">
        <v>4619.3344729999999</v>
      </c>
      <c r="Z163" s="19">
        <v>4678.4423829999996</v>
      </c>
      <c r="AA163" s="19">
        <v>4734.0327150000003</v>
      </c>
      <c r="AB163" s="19">
        <v>3726.392578</v>
      </c>
      <c r="AC163" s="19">
        <v>3746.3229980000001</v>
      </c>
      <c r="AD163" s="19">
        <v>3763.4057619999999</v>
      </c>
      <c r="AE163" s="19">
        <v>3777.4792480000001</v>
      </c>
      <c r="AF163" s="19">
        <v>3788.693115</v>
      </c>
      <c r="AG163" s="19">
        <v>3797.9167480000001</v>
      </c>
      <c r="AH163" s="19">
        <v>3804.5314939999998</v>
      </c>
      <c r="AI163" s="19">
        <v>3808.6945799999999</v>
      </c>
      <c r="AJ163" s="19">
        <v>3811.0351559999999</v>
      </c>
      <c r="AK163" s="19">
        <v>3812.6833499999998</v>
      </c>
      <c r="AL163" s="19">
        <v>3814.0710450000001</v>
      </c>
      <c r="AM163" s="19">
        <v>3815.5954590000001</v>
      </c>
      <c r="AN163" s="19">
        <v>3817.1208499999998</v>
      </c>
      <c r="AO163" s="19">
        <v>3818.1901859999998</v>
      </c>
      <c r="AP163" s="19">
        <v>3818.3903810000002</v>
      </c>
      <c r="AQ163" s="19">
        <v>3817.678711</v>
      </c>
      <c r="AR163" s="19">
        <v>3815.9772950000001</v>
      </c>
      <c r="AS163" s="19">
        <v>3812.9541020000001</v>
      </c>
      <c r="AT163" s="19">
        <v>3808.3735350000002</v>
      </c>
      <c r="AU163" s="20">
        <v>3802.193115</v>
      </c>
      <c r="AV163" s="11"/>
    </row>
    <row r="164" spans="1:48" x14ac:dyDescent="0.2">
      <c r="A164" s="24"/>
      <c r="B164" s="24"/>
      <c r="C164" s="11" t="s">
        <v>48</v>
      </c>
      <c r="D164" s="19">
        <v>2472.8845209999999</v>
      </c>
      <c r="E164" s="19">
        <v>2528.0417480000001</v>
      </c>
      <c r="F164" s="19">
        <v>2471.0600589999999</v>
      </c>
      <c r="G164" s="19">
        <v>2538.9873050000001</v>
      </c>
      <c r="H164" s="19">
        <v>2592.6984859999998</v>
      </c>
      <c r="I164" s="19">
        <v>2612.5615229999999</v>
      </c>
      <c r="J164" s="19">
        <v>3105.4572750000002</v>
      </c>
      <c r="K164" s="19">
        <v>3148.0327149999998</v>
      </c>
      <c r="L164" s="19">
        <v>3199.0961910000001</v>
      </c>
      <c r="M164" s="19">
        <v>3252.6672359999998</v>
      </c>
      <c r="N164" s="19">
        <v>3309.5466310000002</v>
      </c>
      <c r="O164" s="19">
        <v>3370.5991210000002</v>
      </c>
      <c r="P164" s="19">
        <v>3425.1164549999999</v>
      </c>
      <c r="Q164" s="19">
        <v>3473.3977049999999</v>
      </c>
      <c r="R164" s="19">
        <v>3514.4970699999999</v>
      </c>
      <c r="S164" s="19">
        <v>3557.8867190000001</v>
      </c>
      <c r="T164" s="19">
        <v>3598.1535640000002</v>
      </c>
      <c r="U164" s="19">
        <v>3635.3459469999998</v>
      </c>
      <c r="V164" s="19">
        <v>3670.6040039999998</v>
      </c>
      <c r="W164" s="19">
        <v>3704.0673830000001</v>
      </c>
      <c r="X164" s="19">
        <v>3736.0466310000002</v>
      </c>
      <c r="Y164" s="19">
        <v>3766.6054690000001</v>
      </c>
      <c r="Z164" s="19">
        <v>3795.7414549999999</v>
      </c>
      <c r="AA164" s="19">
        <v>3823.236328</v>
      </c>
      <c r="AB164" s="19">
        <v>2345.748047</v>
      </c>
      <c r="AC164" s="19">
        <v>2333.196289</v>
      </c>
      <c r="AD164" s="19">
        <v>2319.1791990000002</v>
      </c>
      <c r="AE164" s="19">
        <v>2303.7028810000002</v>
      </c>
      <c r="AF164" s="19">
        <v>2286.7873540000001</v>
      </c>
      <c r="AG164" s="19">
        <v>2268.5571289999998</v>
      </c>
      <c r="AH164" s="19">
        <v>2249.149414</v>
      </c>
      <c r="AI164" s="19">
        <v>2228.5234380000002</v>
      </c>
      <c r="AJ164" s="19">
        <v>2206.818115</v>
      </c>
      <c r="AK164" s="19">
        <v>2184.1994629999999</v>
      </c>
      <c r="AL164" s="19">
        <v>2160.7695309999999</v>
      </c>
      <c r="AM164" s="19">
        <v>2136.5422359999998</v>
      </c>
      <c r="AN164" s="19">
        <v>2111.5422359999998</v>
      </c>
      <c r="AO164" s="19">
        <v>2085.7426759999998</v>
      </c>
      <c r="AP164" s="19">
        <v>2059.1391600000002</v>
      </c>
      <c r="AQ164" s="19">
        <v>2031.884155</v>
      </c>
      <c r="AR164" s="19">
        <v>2003.9736330000001</v>
      </c>
      <c r="AS164" s="19">
        <v>1975.4716800000001</v>
      </c>
      <c r="AT164" s="19">
        <v>1946.490356</v>
      </c>
      <c r="AU164" s="20">
        <v>1917.186279</v>
      </c>
      <c r="AV164" s="11"/>
    </row>
    <row r="165" spans="1:48" x14ac:dyDescent="0.2">
      <c r="A165" s="24"/>
      <c r="B165" s="24"/>
      <c r="C165" s="11" t="s">
        <v>49</v>
      </c>
      <c r="D165" s="19">
        <v>60.552962999999998</v>
      </c>
      <c r="E165" s="19">
        <v>62.101802999999997</v>
      </c>
      <c r="F165" s="19">
        <v>62.385868000000002</v>
      </c>
      <c r="G165" s="19">
        <v>65.019278999999997</v>
      </c>
      <c r="H165" s="19">
        <v>67.173293999999999</v>
      </c>
      <c r="I165" s="19">
        <v>68.548096000000001</v>
      </c>
      <c r="J165" s="19">
        <v>70.720061999999999</v>
      </c>
      <c r="K165" s="19">
        <v>73.611396999999997</v>
      </c>
      <c r="L165" s="19">
        <v>75.810355999999999</v>
      </c>
      <c r="M165" s="19">
        <v>77.960555999999997</v>
      </c>
      <c r="N165" s="19">
        <v>80.302109000000002</v>
      </c>
      <c r="O165" s="19">
        <v>82.724845999999999</v>
      </c>
      <c r="P165" s="19">
        <v>84.978340000000003</v>
      </c>
      <c r="Q165" s="19">
        <v>87.053771999999995</v>
      </c>
      <c r="R165" s="19">
        <v>84.061806000000004</v>
      </c>
      <c r="S165" s="19">
        <v>85.855553</v>
      </c>
      <c r="T165" s="19">
        <v>87.603485000000006</v>
      </c>
      <c r="U165" s="19">
        <v>89.226753000000002</v>
      </c>
      <c r="V165" s="19">
        <v>90.774315000000001</v>
      </c>
      <c r="W165" s="19">
        <v>92.282439999999994</v>
      </c>
      <c r="X165" s="19">
        <v>93.697654999999997</v>
      </c>
      <c r="Y165" s="19">
        <v>95.007812999999999</v>
      </c>
      <c r="Z165" s="19">
        <v>96.228370999999996</v>
      </c>
      <c r="AA165" s="19">
        <v>97.255486000000005</v>
      </c>
      <c r="AB165" s="19">
        <v>97.631493000000006</v>
      </c>
      <c r="AC165" s="19">
        <v>98.412750000000003</v>
      </c>
      <c r="AD165" s="19">
        <v>99.069946000000002</v>
      </c>
      <c r="AE165" s="19">
        <v>99.569175999999999</v>
      </c>
      <c r="AF165" s="19">
        <v>99.893837000000005</v>
      </c>
      <c r="AG165" s="19">
        <v>100.21818500000001</v>
      </c>
      <c r="AH165" s="19">
        <v>100.370544</v>
      </c>
      <c r="AI165" s="19">
        <v>100.32693500000001</v>
      </c>
      <c r="AJ165" s="19">
        <v>100.099312</v>
      </c>
      <c r="AK165" s="19">
        <v>99.734138000000002</v>
      </c>
      <c r="AL165" s="19">
        <v>99.253570999999994</v>
      </c>
      <c r="AM165" s="19">
        <v>98.678336999999999</v>
      </c>
      <c r="AN165" s="19">
        <v>98.036743000000001</v>
      </c>
      <c r="AO165" s="19">
        <v>97.358704000000003</v>
      </c>
      <c r="AP165" s="19">
        <v>96.672386000000003</v>
      </c>
      <c r="AQ165" s="19">
        <v>96.005211000000003</v>
      </c>
      <c r="AR165" s="19">
        <v>95.374908000000005</v>
      </c>
      <c r="AS165" s="19">
        <v>94.783302000000006</v>
      </c>
      <c r="AT165" s="19">
        <v>94.234993000000003</v>
      </c>
      <c r="AU165" s="20">
        <v>93.741759999999999</v>
      </c>
      <c r="AV165" s="11"/>
    </row>
    <row r="166" spans="1:48" x14ac:dyDescent="0.2">
      <c r="A166" s="24"/>
      <c r="B166" s="24"/>
      <c r="C166" s="11" t="s">
        <v>50</v>
      </c>
      <c r="D166" s="19">
        <v>252.065765</v>
      </c>
      <c r="E166" s="19">
        <v>257.10629299999999</v>
      </c>
      <c r="F166" s="19">
        <v>247.72976700000001</v>
      </c>
      <c r="G166" s="19">
        <v>258.14926100000002</v>
      </c>
      <c r="H166" s="19">
        <v>264.90054300000003</v>
      </c>
      <c r="I166" s="19">
        <v>266.82455399999998</v>
      </c>
      <c r="J166" s="19">
        <v>270.21527099999997</v>
      </c>
      <c r="K166" s="19">
        <v>282.029968</v>
      </c>
      <c r="L166" s="19">
        <v>287.57568400000002</v>
      </c>
      <c r="M166" s="19">
        <v>291.88784800000002</v>
      </c>
      <c r="N166" s="19">
        <v>297.413971</v>
      </c>
      <c r="O166" s="19">
        <v>303.14141799999999</v>
      </c>
      <c r="P166" s="19">
        <v>308.50100700000002</v>
      </c>
      <c r="Q166" s="19">
        <v>313.05963100000002</v>
      </c>
      <c r="R166" s="19">
        <v>267.679779</v>
      </c>
      <c r="S166" s="19">
        <v>272.57693499999999</v>
      </c>
      <c r="T166" s="19">
        <v>276.91314699999998</v>
      </c>
      <c r="U166" s="19">
        <v>280.81970200000001</v>
      </c>
      <c r="V166" s="19">
        <v>284.10659800000002</v>
      </c>
      <c r="W166" s="19">
        <v>286.99575800000002</v>
      </c>
      <c r="X166" s="19">
        <v>289.14874300000002</v>
      </c>
      <c r="Y166" s="19">
        <v>289.28225700000002</v>
      </c>
      <c r="Z166" s="19">
        <v>288.78912400000002</v>
      </c>
      <c r="AA166" s="19">
        <v>286.510986</v>
      </c>
      <c r="AB166" s="19">
        <v>273.82284499999997</v>
      </c>
      <c r="AC166" s="19">
        <v>269.12475599999999</v>
      </c>
      <c r="AD166" s="19">
        <v>263.69680799999998</v>
      </c>
      <c r="AE166" s="19">
        <v>257.628693</v>
      </c>
      <c r="AF166" s="19">
        <v>250.98876999999999</v>
      </c>
      <c r="AG166" s="19">
        <v>245.08796699999999</v>
      </c>
      <c r="AH166" s="19">
        <v>238.74258399999999</v>
      </c>
      <c r="AI166" s="19">
        <v>231.85308800000001</v>
      </c>
      <c r="AJ166" s="19">
        <v>224.25285299999999</v>
      </c>
      <c r="AK166" s="19">
        <v>216.27789300000001</v>
      </c>
      <c r="AL166" s="19">
        <v>207.925873</v>
      </c>
      <c r="AM166" s="19">
        <v>199.14364599999999</v>
      </c>
      <c r="AN166" s="19">
        <v>190.07847599999999</v>
      </c>
      <c r="AO166" s="19">
        <v>180.95178200000001</v>
      </c>
      <c r="AP166" s="19">
        <v>172.01707500000001</v>
      </c>
      <c r="AQ166" s="19">
        <v>163.50456199999999</v>
      </c>
      <c r="AR166" s="19">
        <v>155.54504399999999</v>
      </c>
      <c r="AS166" s="19">
        <v>148.212952</v>
      </c>
      <c r="AT166" s="19">
        <v>141.52363600000001</v>
      </c>
      <c r="AU166" s="20">
        <v>135.45884699999999</v>
      </c>
      <c r="AV166" s="11"/>
    </row>
    <row r="167" spans="1:48" x14ac:dyDescent="0.2">
      <c r="A167" s="24"/>
      <c r="B167" s="24"/>
      <c r="C167" s="11" t="s">
        <v>51</v>
      </c>
      <c r="D167" s="19">
        <v>1007.292786</v>
      </c>
      <c r="E167" s="19">
        <v>1039.2845460000001</v>
      </c>
      <c r="F167" s="19">
        <v>1008.246521</v>
      </c>
      <c r="G167" s="19">
        <v>1061.2368160000001</v>
      </c>
      <c r="H167" s="19">
        <v>1098.1241460000001</v>
      </c>
      <c r="I167" s="19">
        <v>1128.2733149999999</v>
      </c>
      <c r="J167" s="19">
        <v>1129.7044679999999</v>
      </c>
      <c r="K167" s="19">
        <v>1179.62085</v>
      </c>
      <c r="L167" s="19">
        <v>1210.8325199999999</v>
      </c>
      <c r="M167" s="19">
        <v>1236.960693</v>
      </c>
      <c r="N167" s="19">
        <v>1264.5631100000001</v>
      </c>
      <c r="O167" s="19">
        <v>1293.0722659999999</v>
      </c>
      <c r="P167" s="19">
        <v>1318.9991460000001</v>
      </c>
      <c r="Q167" s="19">
        <v>1340.5428469999999</v>
      </c>
      <c r="R167" s="19">
        <v>1172.9133300000001</v>
      </c>
      <c r="S167" s="19">
        <v>1196.248779</v>
      </c>
      <c r="T167" s="19">
        <v>1217.225342</v>
      </c>
      <c r="U167" s="19">
        <v>1234.5649410000001</v>
      </c>
      <c r="V167" s="19">
        <v>1248.390259</v>
      </c>
      <c r="W167" s="19">
        <v>1261.4331050000001</v>
      </c>
      <c r="X167" s="19">
        <v>1270.418457</v>
      </c>
      <c r="Y167" s="19">
        <v>1269.630371</v>
      </c>
      <c r="Z167" s="19">
        <v>1267.438232</v>
      </c>
      <c r="AA167" s="19">
        <v>1258.4686280000001</v>
      </c>
      <c r="AB167" s="19">
        <v>1235.7204589999999</v>
      </c>
      <c r="AC167" s="19">
        <v>1220.269409</v>
      </c>
      <c r="AD167" s="19">
        <v>1199.411621</v>
      </c>
      <c r="AE167" s="19">
        <v>1172.629639</v>
      </c>
      <c r="AF167" s="19">
        <v>1139.353638</v>
      </c>
      <c r="AG167" s="19">
        <v>1110.178711</v>
      </c>
      <c r="AH167" s="19">
        <v>1074.570923</v>
      </c>
      <c r="AI167" s="19">
        <v>1032.954346</v>
      </c>
      <c r="AJ167" s="19">
        <v>987.54565400000001</v>
      </c>
      <c r="AK167" s="19">
        <v>942.76977499999998</v>
      </c>
      <c r="AL167" s="19">
        <v>900.34960899999999</v>
      </c>
      <c r="AM167" s="19">
        <v>861.522156</v>
      </c>
      <c r="AN167" s="19">
        <v>827.01611300000002</v>
      </c>
      <c r="AO167" s="19">
        <v>796.95886199999995</v>
      </c>
      <c r="AP167" s="19">
        <v>771.10821499999997</v>
      </c>
      <c r="AQ167" s="19">
        <v>749.21795699999996</v>
      </c>
      <c r="AR167" s="19">
        <v>730.56463599999995</v>
      </c>
      <c r="AS167" s="19">
        <v>714.51733400000001</v>
      </c>
      <c r="AT167" s="19">
        <v>700.56719999999996</v>
      </c>
      <c r="AU167" s="20">
        <v>688.387024</v>
      </c>
      <c r="AV167" s="11"/>
    </row>
    <row r="168" spans="1:48" x14ac:dyDescent="0.2">
      <c r="A168" s="24"/>
      <c r="B168" s="24"/>
      <c r="C168" s="11" t="s">
        <v>52</v>
      </c>
      <c r="D168" s="19">
        <v>1.193651</v>
      </c>
      <c r="E168" s="19">
        <v>1.3512040000000001</v>
      </c>
      <c r="F168" s="19">
        <v>1.406309</v>
      </c>
      <c r="G168" s="19">
        <v>1.543002</v>
      </c>
      <c r="H168" s="19">
        <v>1.6896169999999999</v>
      </c>
      <c r="I168" s="19">
        <v>1.755061</v>
      </c>
      <c r="J168" s="19">
        <v>1.7512259999999999</v>
      </c>
      <c r="K168" s="19">
        <v>1.811796</v>
      </c>
      <c r="L168" s="19">
        <v>1.905518</v>
      </c>
      <c r="M168" s="19">
        <v>2.0047419999999998</v>
      </c>
      <c r="N168" s="19">
        <v>2.1116809999999999</v>
      </c>
      <c r="O168" s="19">
        <v>2.2257359999999999</v>
      </c>
      <c r="P168" s="19">
        <v>2.329501</v>
      </c>
      <c r="Q168" s="19">
        <v>2.4318520000000001</v>
      </c>
      <c r="R168" s="19">
        <v>2.4240200000000001</v>
      </c>
      <c r="S168" s="19">
        <v>2.5247289999999998</v>
      </c>
      <c r="T168" s="19">
        <v>2.6296499999999998</v>
      </c>
      <c r="U168" s="19">
        <v>2.738229</v>
      </c>
      <c r="V168" s="19">
        <v>2.8508460000000002</v>
      </c>
      <c r="W168" s="19">
        <v>2.9643030000000001</v>
      </c>
      <c r="X168" s="19">
        <v>3.0807099999999998</v>
      </c>
      <c r="Y168" s="19">
        <v>3.1981760000000001</v>
      </c>
      <c r="Z168" s="19">
        <v>3.3158349999999999</v>
      </c>
      <c r="AA168" s="19">
        <v>3.4326940000000001</v>
      </c>
      <c r="AB168" s="19">
        <v>2.9590350000000001</v>
      </c>
      <c r="AC168" s="19">
        <v>3.0432389999999998</v>
      </c>
      <c r="AD168" s="19">
        <v>3.124304</v>
      </c>
      <c r="AE168" s="19">
        <v>3.2035770000000001</v>
      </c>
      <c r="AF168" s="19">
        <v>3.2798479999999999</v>
      </c>
      <c r="AG168" s="19">
        <v>3.35006</v>
      </c>
      <c r="AH168" s="19">
        <v>3.4182589999999999</v>
      </c>
      <c r="AI168" s="19">
        <v>3.48353</v>
      </c>
      <c r="AJ168" s="19">
        <v>3.544899</v>
      </c>
      <c r="AK168" s="19">
        <v>3.6035270000000001</v>
      </c>
      <c r="AL168" s="19">
        <v>3.659491</v>
      </c>
      <c r="AM168" s="19">
        <v>3.7118760000000002</v>
      </c>
      <c r="AN168" s="19">
        <v>3.761498</v>
      </c>
      <c r="AO168" s="19">
        <v>3.8092329999999999</v>
      </c>
      <c r="AP168" s="19">
        <v>3.8543780000000001</v>
      </c>
      <c r="AQ168" s="19">
        <v>3.898501</v>
      </c>
      <c r="AR168" s="19">
        <v>3.9416669999999998</v>
      </c>
      <c r="AS168" s="19">
        <v>3.9846680000000001</v>
      </c>
      <c r="AT168" s="19">
        <v>4.0279230000000004</v>
      </c>
      <c r="AU168" s="20">
        <v>4.0731989999999998</v>
      </c>
      <c r="AV168" s="11"/>
    </row>
    <row r="169" spans="1:48" x14ac:dyDescent="0.2">
      <c r="A169" s="24"/>
      <c r="B169" s="24"/>
      <c r="C169" s="11" t="s">
        <v>53</v>
      </c>
      <c r="D169" s="19">
        <v>4232.6152339999999</v>
      </c>
      <c r="E169" s="19">
        <v>4168.0561520000001</v>
      </c>
      <c r="F169" s="19">
        <v>3903.219971</v>
      </c>
      <c r="G169" s="19">
        <v>3914.3959960000002</v>
      </c>
      <c r="H169" s="19">
        <v>3836.165039</v>
      </c>
      <c r="I169" s="19">
        <v>3738.1457519999999</v>
      </c>
      <c r="J169" s="19">
        <v>3704.5654300000001</v>
      </c>
      <c r="K169" s="19">
        <v>3867.0876459999999</v>
      </c>
      <c r="L169" s="19">
        <v>3884.6821289999998</v>
      </c>
      <c r="M169" s="19">
        <v>3884.710693</v>
      </c>
      <c r="N169" s="19">
        <v>3902.6142580000001</v>
      </c>
      <c r="O169" s="19">
        <v>3923.701904</v>
      </c>
      <c r="P169" s="19">
        <v>3940.8041990000002</v>
      </c>
      <c r="Q169" s="19">
        <v>3951.5251459999999</v>
      </c>
      <c r="R169" s="19">
        <v>3064.7539059999999</v>
      </c>
      <c r="S169" s="19">
        <v>3079.088135</v>
      </c>
      <c r="T169" s="19">
        <v>3089.2773440000001</v>
      </c>
      <c r="U169" s="19">
        <v>3094.139404</v>
      </c>
      <c r="V169" s="19">
        <v>3093.5336910000001</v>
      </c>
      <c r="W169" s="19">
        <v>3096.6347660000001</v>
      </c>
      <c r="X169" s="19">
        <v>3093.4880370000001</v>
      </c>
      <c r="Y169" s="19">
        <v>3083.2080080000001</v>
      </c>
      <c r="Z169" s="19">
        <v>3066.5078130000002</v>
      </c>
      <c r="AA169" s="19">
        <v>3040.6596679999998</v>
      </c>
      <c r="AB169" s="19">
        <v>3018.8496089999999</v>
      </c>
      <c r="AC169" s="19">
        <v>2989.8820799999999</v>
      </c>
      <c r="AD169" s="19">
        <v>2953.42749</v>
      </c>
      <c r="AE169" s="19">
        <v>2909.7116700000001</v>
      </c>
      <c r="AF169" s="19">
        <v>2856.2116700000001</v>
      </c>
      <c r="AG169" s="19">
        <v>2811.0959469999998</v>
      </c>
      <c r="AH169" s="19">
        <v>2753.5639649999998</v>
      </c>
      <c r="AI169" s="19">
        <v>2686.982422</v>
      </c>
      <c r="AJ169" s="19">
        <v>2612.9982909999999</v>
      </c>
      <c r="AK169" s="19">
        <v>2535.2316890000002</v>
      </c>
      <c r="AL169" s="19">
        <v>2455.4028320000002</v>
      </c>
      <c r="AM169" s="19">
        <v>2374.1528320000002</v>
      </c>
      <c r="AN169" s="19">
        <v>2293.436279</v>
      </c>
      <c r="AO169" s="19">
        <v>2214.0959469999998</v>
      </c>
      <c r="AP169" s="19">
        <v>2136.908203</v>
      </c>
      <c r="AQ169" s="19">
        <v>2062.3461910000001</v>
      </c>
      <c r="AR169" s="19">
        <v>1990.329712</v>
      </c>
      <c r="AS169" s="19">
        <v>1920.596436</v>
      </c>
      <c r="AT169" s="19">
        <v>1852.8823239999999</v>
      </c>
      <c r="AU169" s="20">
        <v>1789.075439</v>
      </c>
      <c r="AV169" s="11"/>
    </row>
    <row r="170" spans="1:48" x14ac:dyDescent="0.2">
      <c r="A170" s="24"/>
      <c r="B170" s="24"/>
      <c r="C170" s="11" t="s">
        <v>54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20">
        <v>0</v>
      </c>
      <c r="AV170" s="11"/>
    </row>
    <row r="171" spans="1:48" x14ac:dyDescent="0.2">
      <c r="A171" s="24"/>
      <c r="B171" s="24"/>
      <c r="C171" s="11" t="s">
        <v>55</v>
      </c>
      <c r="D171" s="21">
        <v>1021.138672</v>
      </c>
      <c r="E171" s="21">
        <v>985.38031000000001</v>
      </c>
      <c r="F171" s="21">
        <v>962.32165499999996</v>
      </c>
      <c r="G171" s="21">
        <v>1002.6613160000001</v>
      </c>
      <c r="H171" s="21">
        <v>1017.003662</v>
      </c>
      <c r="I171" s="21">
        <v>1037.6735839999999</v>
      </c>
      <c r="J171" s="21">
        <v>1026.4049070000001</v>
      </c>
      <c r="K171" s="21">
        <v>1127.2882079999999</v>
      </c>
      <c r="L171" s="21">
        <v>1114.9722899999999</v>
      </c>
      <c r="M171" s="21">
        <v>1064.6741939999999</v>
      </c>
      <c r="N171" s="21">
        <v>1025.2857670000001</v>
      </c>
      <c r="O171" s="21">
        <v>992.816284</v>
      </c>
      <c r="P171" s="21">
        <v>972.65197799999999</v>
      </c>
      <c r="Q171" s="21">
        <v>955.55584699999997</v>
      </c>
      <c r="R171" s="21">
        <v>440.78457600000002</v>
      </c>
      <c r="S171" s="21">
        <v>433.40798999999998</v>
      </c>
      <c r="T171" s="21">
        <v>425.76602200000002</v>
      </c>
      <c r="U171" s="21">
        <v>417.87283300000001</v>
      </c>
      <c r="V171" s="21">
        <v>409.443085</v>
      </c>
      <c r="W171" s="21">
        <v>400.888733</v>
      </c>
      <c r="X171" s="21">
        <v>392.25707999999997</v>
      </c>
      <c r="Y171" s="21">
        <v>383.571777</v>
      </c>
      <c r="Z171" s="21">
        <v>374.85351600000001</v>
      </c>
      <c r="AA171" s="21">
        <v>366.10644500000001</v>
      </c>
      <c r="AB171" s="21">
        <v>359.21887199999998</v>
      </c>
      <c r="AC171" s="21">
        <v>350.35058600000002</v>
      </c>
      <c r="AD171" s="21">
        <v>341.51083399999999</v>
      </c>
      <c r="AE171" s="21">
        <v>332.69274899999999</v>
      </c>
      <c r="AF171" s="21">
        <v>323.89892600000002</v>
      </c>
      <c r="AG171" s="21">
        <v>315.103882</v>
      </c>
      <c r="AH171" s="21">
        <v>306.34292599999998</v>
      </c>
      <c r="AI171" s="21">
        <v>297.64077800000001</v>
      </c>
      <c r="AJ171" s="21">
        <v>289.01522799999998</v>
      </c>
      <c r="AK171" s="21">
        <v>280.405731</v>
      </c>
      <c r="AL171" s="21">
        <v>271.91189600000001</v>
      </c>
      <c r="AM171" s="21">
        <v>263.54779100000002</v>
      </c>
      <c r="AN171" s="21">
        <v>255.31120300000001</v>
      </c>
      <c r="AO171" s="21">
        <v>247.198273</v>
      </c>
      <c r="AP171" s="21">
        <v>239.20521500000001</v>
      </c>
      <c r="AQ171" s="21">
        <v>231.323105</v>
      </c>
      <c r="AR171" s="21">
        <v>223.55413799999999</v>
      </c>
      <c r="AS171" s="21">
        <v>215.88803100000001</v>
      </c>
      <c r="AT171" s="21">
        <v>208.317215</v>
      </c>
      <c r="AU171" s="22">
        <v>200.83702099999999</v>
      </c>
      <c r="AV171" s="11"/>
    </row>
    <row r="172" spans="1:48" x14ac:dyDescent="0.2">
      <c r="A172" s="24"/>
      <c r="B172" s="24"/>
      <c r="C172" s="11" t="s">
        <v>56</v>
      </c>
      <c r="D172" s="11">
        <f t="shared" ref="D172:AU172" si="81">SUM(D149:D171)</f>
        <v>39781.985879</v>
      </c>
      <c r="E172" s="11">
        <f t="shared" si="81"/>
        <v>39789.344095999993</v>
      </c>
      <c r="F172" s="11">
        <f t="shared" si="81"/>
        <v>39051.494173999992</v>
      </c>
      <c r="G172" s="11">
        <f t="shared" si="81"/>
        <v>40354.447760999996</v>
      </c>
      <c r="H172" s="11">
        <f t="shared" si="81"/>
        <v>41235.263348000008</v>
      </c>
      <c r="I172" s="11">
        <f t="shared" si="81"/>
        <v>41511.708886999986</v>
      </c>
      <c r="J172" s="11">
        <f t="shared" si="81"/>
        <v>41917.962986999992</v>
      </c>
      <c r="K172" s="11">
        <f t="shared" si="81"/>
        <v>44447.355994000005</v>
      </c>
      <c r="L172" s="11">
        <f t="shared" si="81"/>
        <v>44884.889672999998</v>
      </c>
      <c r="M172" s="11">
        <f t="shared" si="81"/>
        <v>44891.694957</v>
      </c>
      <c r="N172" s="11">
        <f t="shared" si="81"/>
        <v>45225.924258000006</v>
      </c>
      <c r="O172" s="11">
        <f t="shared" si="81"/>
        <v>45679.122915</v>
      </c>
      <c r="P172" s="11">
        <f t="shared" si="81"/>
        <v>46215.459958000007</v>
      </c>
      <c r="Q172" s="11">
        <f t="shared" si="81"/>
        <v>46724.347742999998</v>
      </c>
      <c r="R172" s="11">
        <f t="shared" si="81"/>
        <v>37165.767807999997</v>
      </c>
      <c r="S172" s="11">
        <f t="shared" si="81"/>
        <v>37473.884600999998</v>
      </c>
      <c r="T172" s="11">
        <f t="shared" si="81"/>
        <v>37773.851986000009</v>
      </c>
      <c r="U172" s="11">
        <f t="shared" si="81"/>
        <v>37926.147261999999</v>
      </c>
      <c r="V172" s="11">
        <f t="shared" si="81"/>
        <v>38047.443947</v>
      </c>
      <c r="W172" s="11">
        <f t="shared" si="81"/>
        <v>38153.415960999992</v>
      </c>
      <c r="X172" s="11">
        <f t="shared" si="81"/>
        <v>38223.115813000011</v>
      </c>
      <c r="Y172" s="11">
        <f t="shared" si="81"/>
        <v>38234.191096999988</v>
      </c>
      <c r="Z172" s="11">
        <f t="shared" si="81"/>
        <v>38218.680988000007</v>
      </c>
      <c r="AA172" s="11">
        <f t="shared" si="81"/>
        <v>38078.924081000005</v>
      </c>
      <c r="AB172" s="11">
        <f t="shared" si="81"/>
        <v>35271.731274999998</v>
      </c>
      <c r="AC172" s="11">
        <f t="shared" si="81"/>
        <v>34921.809519000009</v>
      </c>
      <c r="AD172" s="11">
        <f t="shared" si="81"/>
        <v>34503.382239000006</v>
      </c>
      <c r="AE172" s="11">
        <f t="shared" si="81"/>
        <v>34018.657945999999</v>
      </c>
      <c r="AF172" s="11">
        <f t="shared" si="81"/>
        <v>33469.397248000001</v>
      </c>
      <c r="AG172" s="11">
        <f t="shared" si="81"/>
        <v>32900.115745000003</v>
      </c>
      <c r="AH172" s="11">
        <f t="shared" si="81"/>
        <v>32268.052871</v>
      </c>
      <c r="AI172" s="11">
        <f t="shared" si="81"/>
        <v>31581.418634000001</v>
      </c>
      <c r="AJ172" s="11">
        <f t="shared" si="81"/>
        <v>30857.587699</v>
      </c>
      <c r="AK172" s="11">
        <f t="shared" si="81"/>
        <v>30119.412645999993</v>
      </c>
      <c r="AL172" s="11">
        <f t="shared" si="81"/>
        <v>29360.596627000006</v>
      </c>
      <c r="AM172" s="11">
        <f t="shared" si="81"/>
        <v>28618.975471000002</v>
      </c>
      <c r="AN172" s="11">
        <f t="shared" si="81"/>
        <v>27910.582322000002</v>
      </c>
      <c r="AO172" s="11">
        <f t="shared" si="81"/>
        <v>27249.955139999998</v>
      </c>
      <c r="AP172" s="11">
        <f t="shared" si="81"/>
        <v>26648.769912</v>
      </c>
      <c r="AQ172" s="11">
        <f t="shared" si="81"/>
        <v>26113.086625</v>
      </c>
      <c r="AR172" s="11">
        <f t="shared" si="81"/>
        <v>25634.465837</v>
      </c>
      <c r="AS172" s="11">
        <f t="shared" si="81"/>
        <v>25199.481594000001</v>
      </c>
      <c r="AT172" s="11">
        <f t="shared" si="81"/>
        <v>24799.263907999997</v>
      </c>
      <c r="AU172" s="11">
        <f t="shared" si="81"/>
        <v>24424.684678000005</v>
      </c>
      <c r="AV172" s="11"/>
    </row>
    <row r="173" spans="1:48" x14ac:dyDescent="0.2">
      <c r="A173" s="24"/>
      <c r="B173" s="24"/>
      <c r="C173" s="42" t="s">
        <v>63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</row>
    <row r="174" spans="1:48" x14ac:dyDescent="0.2">
      <c r="A174" s="43" t="s">
        <v>74</v>
      </c>
      <c r="B174" s="24"/>
      <c r="C174" s="74" t="s">
        <v>95</v>
      </c>
      <c r="D174" s="13">
        <v>4516.7402339999999</v>
      </c>
      <c r="E174" s="13">
        <v>4408.3989259999998</v>
      </c>
      <c r="F174" s="13">
        <v>4306.1684569999998</v>
      </c>
      <c r="G174" s="13">
        <v>4276.8813479999999</v>
      </c>
      <c r="H174" s="13">
        <v>4246.7504879999997</v>
      </c>
      <c r="I174" s="13">
        <v>4300.591797</v>
      </c>
      <c r="J174" s="13">
        <v>6179.3789059999999</v>
      </c>
      <c r="K174" s="13">
        <v>3639.171875</v>
      </c>
      <c r="L174" s="13">
        <v>3337.7590329999998</v>
      </c>
      <c r="M174" s="13">
        <v>2944.390625</v>
      </c>
      <c r="N174" s="13">
        <v>2530.0109859999998</v>
      </c>
      <c r="O174" s="13">
        <v>2071.6652829999998</v>
      </c>
      <c r="P174" s="13">
        <v>1538.4064940000001</v>
      </c>
      <c r="Q174" s="13">
        <v>1030.1553960000001</v>
      </c>
      <c r="R174" s="13">
        <v>-1320.6527100000001</v>
      </c>
      <c r="S174" s="13">
        <v>-1640.101807</v>
      </c>
      <c r="T174" s="13">
        <v>-2028.5291749999999</v>
      </c>
      <c r="U174" s="13">
        <v>-2419.2209469999998</v>
      </c>
      <c r="V174" s="13">
        <v>-2801.9750979999999</v>
      </c>
      <c r="W174" s="13">
        <v>-3185.7165530000002</v>
      </c>
      <c r="X174" s="13">
        <v>-3558.2963869999999</v>
      </c>
      <c r="Y174" s="13">
        <v>-3927.2241210000002</v>
      </c>
      <c r="Z174" s="13">
        <v>-4274.6455079999996</v>
      </c>
      <c r="AA174" s="13">
        <v>-4626.8066410000001</v>
      </c>
      <c r="AB174" s="13">
        <v>-4941.6997069999998</v>
      </c>
      <c r="AC174" s="13">
        <v>-5250.7285160000001</v>
      </c>
      <c r="AD174" s="13">
        <v>-6018.8676759999998</v>
      </c>
      <c r="AE174" s="13">
        <v>-5973.6704099999997</v>
      </c>
      <c r="AF174" s="13">
        <v>-6202.4267579999996</v>
      </c>
      <c r="AG174" s="13">
        <v>-6164.7202150000003</v>
      </c>
      <c r="AH174" s="13">
        <v>-6224.5107420000004</v>
      </c>
      <c r="AI174" s="13">
        <v>-6458.0747069999998</v>
      </c>
      <c r="AJ174" s="13">
        <v>-6839.7685549999997</v>
      </c>
      <c r="AK174" s="13">
        <v>-6507.2451170000004</v>
      </c>
      <c r="AL174" s="13">
        <v>-6604.9272460000002</v>
      </c>
      <c r="AM174" s="13">
        <v>-6675.5356449999999</v>
      </c>
      <c r="AN174" s="13">
        <v>-6646.7885740000002</v>
      </c>
      <c r="AO174" s="13">
        <v>-6741.7836909999996</v>
      </c>
      <c r="AP174" s="13">
        <v>-6881.4311520000001</v>
      </c>
      <c r="AQ174" s="13">
        <v>-6749.3134769999997</v>
      </c>
      <c r="AR174" s="13">
        <v>-6769.7045900000003</v>
      </c>
      <c r="AS174" s="13">
        <v>-6157.5805659999996</v>
      </c>
      <c r="AT174" s="13">
        <v>-5698.9663090000004</v>
      </c>
      <c r="AU174" s="14">
        <v>-5282.9179690000001</v>
      </c>
      <c r="AV174" s="11"/>
    </row>
    <row r="175" spans="1:48" x14ac:dyDescent="0.2">
      <c r="A175" s="41" t="s">
        <v>81</v>
      </c>
      <c r="B175" s="24"/>
      <c r="C175" s="4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</row>
    <row r="176" spans="1:48" x14ac:dyDescent="0.2">
      <c r="A176" s="24"/>
      <c r="B176" s="24"/>
      <c r="C176" s="11" t="s">
        <v>57</v>
      </c>
      <c r="D176" s="23">
        <f t="shared" ref="D176:AU176" si="82">D178-D174</f>
        <v>41207.048828999999</v>
      </c>
      <c r="E176" s="23">
        <f t="shared" si="82"/>
        <v>41186.179198999998</v>
      </c>
      <c r="F176" s="23">
        <f t="shared" si="82"/>
        <v>40456.604980999997</v>
      </c>
      <c r="G176" s="23">
        <f t="shared" si="82"/>
        <v>41793.169432999995</v>
      </c>
      <c r="H176" s="23">
        <f t="shared" si="82"/>
        <v>42692.831543</v>
      </c>
      <c r="I176" s="23">
        <f t="shared" si="82"/>
        <v>43000.025390999996</v>
      </c>
      <c r="J176" s="23">
        <f t="shared" si="82"/>
        <v>43593.542969000002</v>
      </c>
      <c r="K176" s="23">
        <f t="shared" si="82"/>
        <v>46185.84375</v>
      </c>
      <c r="L176" s="23">
        <f t="shared" si="82"/>
        <v>46626.377686</v>
      </c>
      <c r="M176" s="23">
        <f t="shared" si="82"/>
        <v>46597.070312999997</v>
      </c>
      <c r="N176" s="23">
        <f t="shared" si="82"/>
        <v>46910.188233000001</v>
      </c>
      <c r="O176" s="23">
        <f t="shared" si="82"/>
        <v>47349.502686</v>
      </c>
      <c r="P176" s="23">
        <f t="shared" si="82"/>
        <v>47880.066161999996</v>
      </c>
      <c r="Q176" s="23">
        <f t="shared" si="82"/>
        <v>48386.461791999995</v>
      </c>
      <c r="R176" s="23">
        <f t="shared" si="82"/>
        <v>38636.133179000004</v>
      </c>
      <c r="S176" s="23">
        <f t="shared" si="82"/>
        <v>38952.871337999997</v>
      </c>
      <c r="T176" s="23">
        <f t="shared" si="82"/>
        <v>39261.310425000003</v>
      </c>
      <c r="U176" s="23">
        <f t="shared" si="82"/>
        <v>39421.916259999998</v>
      </c>
      <c r="V176" s="23">
        <f t="shared" si="82"/>
        <v>39551.354004000001</v>
      </c>
      <c r="W176" s="23">
        <f t="shared" si="82"/>
        <v>39665.298583999996</v>
      </c>
      <c r="X176" s="23">
        <f t="shared" si="82"/>
        <v>39742.815918</v>
      </c>
      <c r="Y176" s="23">
        <f t="shared" si="82"/>
        <v>39761.571776999997</v>
      </c>
      <c r="Z176" s="23">
        <f t="shared" si="82"/>
        <v>39753.614258000001</v>
      </c>
      <c r="AA176" s="23">
        <f t="shared" si="82"/>
        <v>39621.310547000001</v>
      </c>
      <c r="AB176" s="23">
        <f t="shared" si="82"/>
        <v>36822.605957</v>
      </c>
      <c r="AC176" s="23">
        <f t="shared" si="82"/>
        <v>36479.947266000003</v>
      </c>
      <c r="AD176" s="23">
        <f t="shared" si="82"/>
        <v>36068.697754000001</v>
      </c>
      <c r="AE176" s="23">
        <f t="shared" si="82"/>
        <v>35591.072754000001</v>
      </c>
      <c r="AF176" s="23">
        <f t="shared" si="82"/>
        <v>35048.846680000002</v>
      </c>
      <c r="AG176" s="23">
        <f t="shared" si="82"/>
        <v>34486.522948999998</v>
      </c>
      <c r="AH176" s="23">
        <f t="shared" si="82"/>
        <v>33861.338866999999</v>
      </c>
      <c r="AI176" s="23">
        <f t="shared" si="82"/>
        <v>33181.521972999995</v>
      </c>
      <c r="AJ176" s="23">
        <f t="shared" si="82"/>
        <v>32464.440429999999</v>
      </c>
      <c r="AK176" s="23">
        <f t="shared" si="82"/>
        <v>31732.942383000001</v>
      </c>
      <c r="AL176" s="23">
        <f t="shared" si="82"/>
        <v>30980.737793</v>
      </c>
      <c r="AM176" s="23">
        <f t="shared" si="82"/>
        <v>30245.672363999998</v>
      </c>
      <c r="AN176" s="23">
        <f t="shared" si="82"/>
        <v>29543.778808000003</v>
      </c>
      <c r="AO176" s="23">
        <f t="shared" si="82"/>
        <v>28889.611816000001</v>
      </c>
      <c r="AP176" s="23">
        <f t="shared" si="82"/>
        <v>28294.85498</v>
      </c>
      <c r="AQ176" s="23">
        <f t="shared" si="82"/>
        <v>27765.565429999999</v>
      </c>
      <c r="AR176" s="23">
        <f t="shared" si="82"/>
        <v>27293.313965000001</v>
      </c>
      <c r="AS176" s="23">
        <f t="shared" si="82"/>
        <v>26864.682129000001</v>
      </c>
      <c r="AT176" s="23">
        <f t="shared" si="82"/>
        <v>26470.800293</v>
      </c>
      <c r="AU176" s="23">
        <f t="shared" si="82"/>
        <v>26102.548827999999</v>
      </c>
      <c r="AV176" s="11"/>
    </row>
    <row r="177" spans="1:48" x14ac:dyDescent="0.2">
      <c r="A177" s="24"/>
      <c r="B177" s="24"/>
      <c r="C177" s="42" t="s">
        <v>63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</row>
    <row r="178" spans="1:48" x14ac:dyDescent="0.2">
      <c r="A178" s="43" t="s">
        <v>75</v>
      </c>
      <c r="B178" s="24"/>
      <c r="C178" s="74" t="s">
        <v>96</v>
      </c>
      <c r="D178" s="13">
        <v>45723.789062999997</v>
      </c>
      <c r="E178" s="13">
        <v>45594.578125</v>
      </c>
      <c r="F178" s="13">
        <v>44762.773437999997</v>
      </c>
      <c r="G178" s="13">
        <v>46070.050780999998</v>
      </c>
      <c r="H178" s="13">
        <v>46939.582030999998</v>
      </c>
      <c r="I178" s="13">
        <v>47300.617187999997</v>
      </c>
      <c r="J178" s="13">
        <v>49772.921875</v>
      </c>
      <c r="K178" s="13">
        <v>49825.015625</v>
      </c>
      <c r="L178" s="13">
        <v>49964.136719000002</v>
      </c>
      <c r="M178" s="13">
        <v>49541.460937999997</v>
      </c>
      <c r="N178" s="13">
        <v>49440.199219000002</v>
      </c>
      <c r="O178" s="13">
        <v>49421.167969000002</v>
      </c>
      <c r="P178" s="13">
        <v>49418.472655999998</v>
      </c>
      <c r="Q178" s="13">
        <v>49416.617187999997</v>
      </c>
      <c r="R178" s="13">
        <v>37315.480469000002</v>
      </c>
      <c r="S178" s="13">
        <v>37312.769530999998</v>
      </c>
      <c r="T178" s="13">
        <v>37232.78125</v>
      </c>
      <c r="U178" s="13">
        <v>37002.695312999997</v>
      </c>
      <c r="V178" s="13">
        <v>36749.378905999998</v>
      </c>
      <c r="W178" s="13">
        <v>36479.582030999998</v>
      </c>
      <c r="X178" s="13">
        <v>36184.519530999998</v>
      </c>
      <c r="Y178" s="13">
        <v>35834.347655999998</v>
      </c>
      <c r="Z178" s="13">
        <v>35478.96875</v>
      </c>
      <c r="AA178" s="13">
        <v>34994.503905999998</v>
      </c>
      <c r="AB178" s="13">
        <v>31880.90625</v>
      </c>
      <c r="AC178" s="13">
        <v>31229.21875</v>
      </c>
      <c r="AD178" s="13">
        <v>30049.830077999999</v>
      </c>
      <c r="AE178" s="13">
        <v>29617.402343999998</v>
      </c>
      <c r="AF178" s="13">
        <v>28846.419922000001</v>
      </c>
      <c r="AG178" s="13">
        <v>28321.802734000001</v>
      </c>
      <c r="AH178" s="13">
        <v>27636.828125</v>
      </c>
      <c r="AI178" s="13">
        <v>26723.447265999999</v>
      </c>
      <c r="AJ178" s="13">
        <v>25624.671875</v>
      </c>
      <c r="AK178" s="13">
        <v>25225.697265999999</v>
      </c>
      <c r="AL178" s="13">
        <v>24375.810547000001</v>
      </c>
      <c r="AM178" s="13">
        <v>23570.136718999998</v>
      </c>
      <c r="AN178" s="13">
        <v>22896.990234000001</v>
      </c>
      <c r="AO178" s="13">
        <v>22147.828125</v>
      </c>
      <c r="AP178" s="13">
        <v>21413.423827999999</v>
      </c>
      <c r="AQ178" s="13">
        <v>21016.251952999999</v>
      </c>
      <c r="AR178" s="13">
        <v>20523.609375</v>
      </c>
      <c r="AS178" s="13">
        <v>20707.101563</v>
      </c>
      <c r="AT178" s="13">
        <v>20771.833984000001</v>
      </c>
      <c r="AU178" s="14">
        <v>20819.630859000001</v>
      </c>
      <c r="AV178" s="11"/>
    </row>
    <row r="179" spans="1:48" x14ac:dyDescent="0.2">
      <c r="A179" s="41" t="s">
        <v>81</v>
      </c>
      <c r="B179" s="24"/>
      <c r="C179" s="4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</row>
  </sheetData>
  <phoneticPr fontId="5" type="noConversion"/>
  <hyperlinks>
    <hyperlink ref="C41" r:id="rId1"/>
    <hyperlink ref="C91" r:id="rId2"/>
    <hyperlink ref="C141" r:id="rId3"/>
    <hyperlink ref="C148" r:id="rId4"/>
    <hyperlink ref="C98" r:id="rId5"/>
    <hyperlink ref="C48" r:id="rId6"/>
    <hyperlink ref="C74" r:id="rId7"/>
    <hyperlink ref="C124" r:id="rId8"/>
    <hyperlink ref="C78" r:id="rId9" display="ALL_EMIS2(sum:LUCF:sum:sum:all)"/>
    <hyperlink ref="C128" r:id="rId10" display="ALL_EMIS2(sum:LUCF:sum:sum:all)"/>
    <hyperlink ref="C174" r:id="rId11"/>
    <hyperlink ref="C178" r:id="rId12" display="ALL_EMIS2(sum:LUCF:sum:sum:all)"/>
  </hyperlink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GTEM</Value>
    </Model>
    <TagsFieldForKWizComTags1 xmlns="0d55c436-81d7-473f-bca6-07a05271fde8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1FF67B71-E422-46D9-85BC-79C90D2AA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DDBAEA1-3635-4BB3-8668-47E5F091797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9547FF7-B539-44A5-820E-4ED3E92258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5E27DD-8AC9-4A37-9947-05E9B16C992A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0d55c436-81d7-473f-bca6-07a05271fde8"/>
    <ds:schemaRef ds:uri="http://purl.org/dc/terms/"/>
    <ds:schemaRef ds:uri="http://schemas.openxmlformats.org/package/2006/metadata/core-properties"/>
    <ds:schemaRef ds:uri="a396959a-ef27-4bcd-9378-919629ade53a"/>
    <ds:schemaRef ds:uri="ac06bdb5-d225-43c7-9e37-8115244999a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Table</vt:lpstr>
      <vt:lpstr>calc</vt:lpstr>
      <vt:lpstr>Data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Hodges, Cedric</cp:lastModifiedBy>
  <cp:lastPrinted>2011-06-24T06:13:43Z</cp:lastPrinted>
  <dcterms:created xsi:type="dcterms:W3CDTF">2003-03-12T20:57:35Z</dcterms:created>
  <dcterms:modified xsi:type="dcterms:W3CDTF">2013-09-05T01:31:35Z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PowerPoint Presentation</vt:lpwstr>
  </property>
  <property fmtid="{D5CDD505-2E9C-101B-9397-08002B2CF9AE}" pid="3" name="URL">
    <vt:lpwstr/>
  </property>
  <property fmtid="{D5CDD505-2E9C-101B-9397-08002B2CF9AE}" pid="4" name="Subject">
    <vt:lpwstr/>
  </property>
  <property fmtid="{D5CDD505-2E9C-101B-9397-08002B2CF9AE}" pid="5" name="Keywords">
    <vt:lpwstr/>
  </property>
  <property fmtid="{D5CDD505-2E9C-101B-9397-08002B2CF9AE}" pid="6" name="_Author">
    <vt:lpwstr>Anne Fornasiero, x3130</vt:lpwstr>
  </property>
  <property fmtid="{D5CDD505-2E9C-101B-9397-08002B2CF9AE}" pid="7" name="_Category">
    <vt:lpwstr/>
  </property>
  <property fmtid="{D5CDD505-2E9C-101B-9397-08002B2CF9AE}" pid="8" name="Categories">
    <vt:lpwstr/>
  </property>
  <property fmtid="{D5CDD505-2E9C-101B-9397-08002B2CF9AE}" pid="9" name="Approval Level">
    <vt:lpwstr/>
  </property>
  <property fmtid="{D5CDD505-2E9C-101B-9397-08002B2CF9AE}" pid="10" name="_Comments">
    <vt:lpwstr/>
  </property>
  <property fmtid="{D5CDD505-2E9C-101B-9397-08002B2CF9AE}" pid="11" name="Assigned To">
    <vt:lpwstr/>
  </property>
</Properties>
</file>