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50" yWindow="330" windowWidth="22725" windowHeight="5640"/>
  </bookViews>
  <sheets>
    <sheet name="figure 44" sheetId="158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calcChain.xml><?xml version="1.0" encoding="utf-8"?>
<calcChain xmlns="http://schemas.openxmlformats.org/spreadsheetml/2006/main">
  <c r="C19" i="158" l="1"/>
  <c r="D19" i="158"/>
  <c r="E19" i="158"/>
  <c r="F19" i="158"/>
  <c r="G19" i="158"/>
  <c r="H19" i="158"/>
  <c r="I19" i="158"/>
  <c r="J19" i="158"/>
  <c r="K19" i="158"/>
  <c r="L19" i="158"/>
  <c r="M19" i="158"/>
  <c r="N19" i="158"/>
  <c r="O19" i="158"/>
  <c r="P19" i="158"/>
  <c r="Q19" i="158"/>
  <c r="R19" i="158"/>
  <c r="S19" i="158"/>
  <c r="T19" i="158"/>
  <c r="U19" i="158"/>
  <c r="V19" i="158"/>
  <c r="W19" i="158"/>
  <c r="B19" i="158"/>
  <c r="B8" i="158"/>
  <c r="W8" i="158"/>
  <c r="X8" i="158" l="1"/>
  <c r="C8" i="158" s="1"/>
  <c r="D8" i="158" s="1"/>
  <c r="E8" i="158" s="1"/>
  <c r="F8" i="158" s="1"/>
  <c r="G8" i="158" s="1"/>
  <c r="H8" i="158" s="1"/>
  <c r="I8" i="158" s="1"/>
  <c r="J8" i="158" s="1"/>
  <c r="K8" i="158" s="1"/>
  <c r="L8" i="158" s="1"/>
  <c r="M8" i="158" s="1"/>
  <c r="N8" i="158" s="1"/>
  <c r="O8" i="158" s="1"/>
  <c r="P8" i="158" s="1"/>
  <c r="Q8" i="158" s="1"/>
  <c r="R8" i="158" s="1"/>
  <c r="S8" i="158" s="1"/>
  <c r="T8" i="158" s="1"/>
  <c r="U8" i="158" s="1"/>
  <c r="V8" i="158" s="1"/>
  <c r="W20" i="158" l="1"/>
  <c r="V20" i="158"/>
  <c r="U20" i="158"/>
  <c r="T20" i="158"/>
  <c r="S20" i="158"/>
  <c r="R20" i="158"/>
  <c r="Q20" i="158"/>
  <c r="P20" i="158"/>
  <c r="O20" i="158"/>
  <c r="N20" i="158"/>
  <c r="M20" i="158"/>
  <c r="L20" i="158"/>
  <c r="K20" i="158"/>
  <c r="J20" i="158"/>
  <c r="I20" i="158"/>
  <c r="H20" i="158"/>
  <c r="G20" i="158"/>
  <c r="F20" i="158"/>
  <c r="E20" i="158"/>
  <c r="D20" i="158"/>
  <c r="C20" i="158"/>
  <c r="B20" i="158"/>
</calcChain>
</file>

<file path=xl/sharedStrings.xml><?xml version="1.0" encoding="utf-8"?>
<sst xmlns="http://schemas.openxmlformats.org/spreadsheetml/2006/main" count="43" uniqueCount="43">
  <si>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</si>
  <si>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</si>
  <si>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</si>
  <si>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</si>
  <si>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</si>
  <si>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</si>
  <si>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</si>
  <si>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</si>
  <si>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</si>
  <si>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</si>
  <si>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</si>
  <si>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</si>
  <si>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</si>
  <si>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</si>
  <si>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</si>
  <si>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</si>
  <si>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</si>
  <si>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</si>
  <si>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</si>
  <si>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</si>
  <si>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</si>
  <si>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Agriculture</t>
  </si>
  <si>
    <t>Total</t>
  </si>
  <si>
    <t>Commercial and services</t>
  </si>
  <si>
    <t>Residential</t>
  </si>
  <si>
    <t>2010-11</t>
  </si>
  <si>
    <t>2011-12</t>
  </si>
  <si>
    <t>Total of all Economic (ANZSIC) Sectors</t>
  </si>
  <si>
    <t>Div. B Mining</t>
  </si>
  <si>
    <t>Div. C Manufacturing</t>
  </si>
  <si>
    <t>Div. E Construction</t>
  </si>
  <si>
    <t>Div. A Agriculture, forestry and fishing</t>
  </si>
  <si>
    <t>Total Excluding LULUCF</t>
  </si>
  <si>
    <t>Div. D Electricity, gas and water supply</t>
  </si>
  <si>
    <t>Div. I Transport, postal and warehousing</t>
  </si>
  <si>
    <t>Trend Div. A</t>
  </si>
  <si>
    <t>Commercial and residential</t>
  </si>
  <si>
    <t>Emissions of main sectors</t>
  </si>
  <si>
    <t>Source: Vivid Economics based on AGEIS (2013)</t>
  </si>
  <si>
    <t>Note: Data for Div. A is available after 2008 only.</t>
  </si>
  <si>
    <t>Figure 44 - Emissions from mining and Div. I Transport are rising faster than from other sectors.</t>
  </si>
  <si>
    <r>
      <t>Emissions MtCO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</si>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</sst>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6">
    <xf numFmtId="0" fontId="0" fillId="0" borderId="0" xfId="0"/>
    <xf numFmtId="0" fontId="29" fillId="26" borderId="0" xfId="0" applyFont="1" applyFill="1"/>
    <xf numFmtId="0" fontId="0" fillId="26" borderId="0" xfId="0" applyFill="1"/>
    <xf numFmtId="0" fontId="27" fillId="26" borderId="0" xfId="0" applyFont="1" applyFill="1" applyAlignment="1">
      <alignment vertical="center"/>
    </xf>
    <xf numFmtId="0" fontId="2" fillId="26" borderId="0" xfId="0" applyFont="1" applyFill="1" applyBorder="1" applyAlignment="1"/>
    <xf numFmtId="0" fontId="2" fillId="26" borderId="0" xfId="0" applyFont="1" applyFill="1" applyBorder="1"/>
    <xf numFmtId="4" fontId="2" fillId="26" borderId="0" xfId="0" applyNumberFormat="1" applyFont="1" applyFill="1" applyBorder="1"/>
    <xf numFmtId="0" fontId="31" fillId="26" borderId="0" xfId="0" applyFont="1" applyFill="1" applyAlignment="1">
      <alignment vertical="center"/>
    </xf>
    <xf numFmtId="0" fontId="28" fillId="26" borderId="0" xfId="0" applyFont="1" applyFill="1" applyAlignment="1">
      <alignment vertical="center"/>
    </xf>
    <xf numFmtId="0" fontId="0" fillId="26" borderId="0" xfId="0" applyFill="1" applyAlignment="1"/>
    <xf numFmtId="0" fontId="30" fillId="26" borderId="0" xfId="0" applyFont="1" applyFill="1" applyAlignment="1"/>
    <xf numFmtId="0" fontId="2" fillId="26" borderId="0" xfId="0" applyFont="1" applyFill="1" applyBorder="1" applyAlignment="1">
      <alignment vertical="center"/>
    </xf>
    <xf numFmtId="0" fontId="33" fillId="0" borderId="0" xfId="0" applyFont="1"/>
    <xf numFmtId="3" fontId="2" fillId="26" borderId="0" xfId="0" applyNumberFormat="1" applyFont="1" applyFill="1" applyBorder="1"/>
    <xf numFmtId="3" fontId="2" fillId="26" borderId="0" xfId="0" applyNumberFormat="1" applyFont="1" applyFill="1" applyBorder="1" applyAlignment="1">
      <alignment wrapText="1"/>
    </xf>
    <xf numFmtId="3" fontId="2" fillId="26" borderId="0" xfId="0" applyNumberFormat="1" applyFont="1" applyFill="1" applyBorder="1" applyAlignment="1">
      <alignment vertical="center" wrapText="1"/>
    </xf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5072097469297"/>
          <c:y val="3.9114584361165383E-2"/>
          <c:w val="0.85461553416934"/>
          <c:h val="0.54512604166666678"/>
        </c:manualLayout>
      </c:layout>
      <c:lineChart>
        <c:grouping val="standard"/>
        <c:varyColors val="0"/>
        <c:ser>
          <c:idx val="7"/>
          <c:order val="0"/>
          <c:tx>
            <c:strRef>
              <c:f>'figure 44'!$A$14</c:f>
              <c:strCache>
                <c:ptCount val="1"/>
                <c:pt idx="0">
                  <c:v>Div. D Electricity, gas and water supply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44'!$B$6:$W$6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44'!$B$14:$W$14</c:f>
              <c:numCache>
                <c:formatCode>#,##0</c:formatCode>
                <c:ptCount val="22"/>
                <c:pt idx="0">
                  <c:v>136099</c:v>
                </c:pt>
                <c:pt idx="1">
                  <c:v>137573</c:v>
                </c:pt>
                <c:pt idx="2">
                  <c:v>140598</c:v>
                </c:pt>
                <c:pt idx="3">
                  <c:v>140878</c:v>
                </c:pt>
                <c:pt idx="4">
                  <c:v>142394</c:v>
                </c:pt>
                <c:pt idx="5">
                  <c:v>148502</c:v>
                </c:pt>
                <c:pt idx="6">
                  <c:v>152932</c:v>
                </c:pt>
                <c:pt idx="7">
                  <c:v>158326</c:v>
                </c:pt>
                <c:pt idx="8">
                  <c:v>171028</c:v>
                </c:pt>
                <c:pt idx="9">
                  <c:v>176628</c:v>
                </c:pt>
                <c:pt idx="10">
                  <c:v>180381</c:v>
                </c:pt>
                <c:pt idx="11">
                  <c:v>187632</c:v>
                </c:pt>
                <c:pt idx="12">
                  <c:v>189039</c:v>
                </c:pt>
                <c:pt idx="13">
                  <c:v>190960</c:v>
                </c:pt>
                <c:pt idx="14">
                  <c:v>199173</c:v>
                </c:pt>
                <c:pt idx="15">
                  <c:v>200155</c:v>
                </c:pt>
                <c:pt idx="16">
                  <c:v>204387</c:v>
                </c:pt>
                <c:pt idx="17">
                  <c:v>205960</c:v>
                </c:pt>
                <c:pt idx="18">
                  <c:v>209895</c:v>
                </c:pt>
                <c:pt idx="19">
                  <c:v>215244</c:v>
                </c:pt>
                <c:pt idx="20">
                  <c:v>208956</c:v>
                </c:pt>
                <c:pt idx="21">
                  <c:v>204648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'figure 44'!$A$11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44'!$B$6:$W$6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44'!$B$11:$W$11</c:f>
              <c:numCache>
                <c:formatCode>#,##0</c:formatCode>
                <c:ptCount val="22"/>
                <c:pt idx="0">
                  <c:v>86507</c:v>
                </c:pt>
                <c:pt idx="1">
                  <c:v>87046</c:v>
                </c:pt>
                <c:pt idx="2">
                  <c:v>85033</c:v>
                </c:pt>
                <c:pt idx="3">
                  <c:v>83797</c:v>
                </c:pt>
                <c:pt idx="4">
                  <c:v>83151</c:v>
                </c:pt>
                <c:pt idx="5">
                  <c:v>84644</c:v>
                </c:pt>
                <c:pt idx="6">
                  <c:v>85918</c:v>
                </c:pt>
                <c:pt idx="7">
                  <c:v>87528</c:v>
                </c:pt>
                <c:pt idx="8">
                  <c:v>87738</c:v>
                </c:pt>
                <c:pt idx="9">
                  <c:v>89895</c:v>
                </c:pt>
                <c:pt idx="10">
                  <c:v>92219</c:v>
                </c:pt>
                <c:pt idx="11">
                  <c:v>95132</c:v>
                </c:pt>
                <c:pt idx="12">
                  <c:v>92414</c:v>
                </c:pt>
                <c:pt idx="13">
                  <c:v>89815</c:v>
                </c:pt>
                <c:pt idx="14">
                  <c:v>90169</c:v>
                </c:pt>
                <c:pt idx="15">
                  <c:v>89080</c:v>
                </c:pt>
                <c:pt idx="16">
                  <c:v>89822</c:v>
                </c:pt>
                <c:pt idx="17">
                  <c:v>86714</c:v>
                </c:pt>
                <c:pt idx="18">
                  <c:v>86676</c:v>
                </c:pt>
                <c:pt idx="19">
                  <c:v>83860</c:v>
                </c:pt>
                <c:pt idx="20">
                  <c:v>81633</c:v>
                </c:pt>
                <c:pt idx="21">
                  <c:v>84143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44'!$A$10</c:f>
              <c:strCache>
                <c:ptCount val="1"/>
                <c:pt idx="0">
                  <c:v>Div. A Agriculture, forestry and fishing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star"/>
            <c:size val="5"/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'figure 44'!$B$6:$W$6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44'!$B$10:$W$10</c:f>
              <c:numCache>
                <c:formatCode>#,##0</c:formatCode>
                <c:ptCount val="22"/>
                <c:pt idx="0">
                  <c:v>231228</c:v>
                </c:pt>
                <c:pt idx="18">
                  <c:v>128386</c:v>
                </c:pt>
                <c:pt idx="19">
                  <c:v>118512</c:v>
                </c:pt>
                <c:pt idx="20">
                  <c:v>109307</c:v>
                </c:pt>
                <c:pt idx="21">
                  <c:v>102999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44'!$A$8</c:f>
              <c:strCache>
                <c:ptCount val="1"/>
                <c:pt idx="0">
                  <c:v>Trend Div. A</c:v>
                </c:pt>
              </c:strCache>
            </c:strRef>
          </c:tx>
          <c:spPr>
            <a:ln>
              <a:solidFill>
                <a:schemeClr val="accent3">
                  <a:lumMod val="75000"/>
                  <a:alpha val="42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44'!$B$6:$W$6</c:f>
              <c:strCache>
                <c:ptCount val="22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  <c:pt idx="21">
                  <c:v>2010-11</c:v>
                </c:pt>
              </c:strCache>
            </c:strRef>
          </c:cat>
          <c:val>
            <c:numRef>
              <c:f>'figure 44'!$B$8:$W$8</c:f>
              <c:numCache>
                <c:formatCode>#,##0</c:formatCode>
                <c:ptCount val="22"/>
                <c:pt idx="0">
                  <c:v>231228</c:v>
                </c:pt>
                <c:pt idx="1">
                  <c:v>225122</c:v>
                </c:pt>
                <c:pt idx="2">
                  <c:v>219016</c:v>
                </c:pt>
                <c:pt idx="3">
                  <c:v>212910</c:v>
                </c:pt>
                <c:pt idx="4">
                  <c:v>206804</c:v>
                </c:pt>
                <c:pt idx="5">
                  <c:v>200698</c:v>
                </c:pt>
                <c:pt idx="6">
                  <c:v>194592</c:v>
                </c:pt>
                <c:pt idx="7">
                  <c:v>188486</c:v>
                </c:pt>
                <c:pt idx="8">
                  <c:v>182380</c:v>
                </c:pt>
                <c:pt idx="9">
                  <c:v>176274</c:v>
                </c:pt>
                <c:pt idx="10">
                  <c:v>170168</c:v>
                </c:pt>
                <c:pt idx="11">
                  <c:v>164062</c:v>
                </c:pt>
                <c:pt idx="12">
                  <c:v>157956</c:v>
                </c:pt>
                <c:pt idx="13">
                  <c:v>151850</c:v>
                </c:pt>
                <c:pt idx="14">
                  <c:v>145744</c:v>
                </c:pt>
                <c:pt idx="15">
                  <c:v>139638</c:v>
                </c:pt>
                <c:pt idx="16">
                  <c:v>133532</c:v>
                </c:pt>
                <c:pt idx="17">
                  <c:v>127426</c:v>
                </c:pt>
                <c:pt idx="18">
                  <c:v>121320</c:v>
                </c:pt>
                <c:pt idx="19">
                  <c:v>115214</c:v>
                </c:pt>
                <c:pt idx="20">
                  <c:v>109108</c:v>
                </c:pt>
                <c:pt idx="21">
                  <c:v>102999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'figure 44'!$A$13</c:f>
              <c:strCache>
                <c:ptCount val="1"/>
                <c:pt idx="0">
                  <c:v>Div. C Manufacturing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44'!$B$13:$W$13</c:f>
              <c:numCache>
                <c:formatCode>#,##0</c:formatCode>
                <c:ptCount val="22"/>
                <c:pt idx="0">
                  <c:v>67086</c:v>
                </c:pt>
                <c:pt idx="1">
                  <c:v>66960</c:v>
                </c:pt>
                <c:pt idx="2">
                  <c:v>67135</c:v>
                </c:pt>
                <c:pt idx="3">
                  <c:v>67692</c:v>
                </c:pt>
                <c:pt idx="4">
                  <c:v>67884</c:v>
                </c:pt>
                <c:pt idx="5">
                  <c:v>67828</c:v>
                </c:pt>
                <c:pt idx="6">
                  <c:v>66227</c:v>
                </c:pt>
                <c:pt idx="7">
                  <c:v>66969</c:v>
                </c:pt>
                <c:pt idx="8">
                  <c:v>67433</c:v>
                </c:pt>
                <c:pt idx="9">
                  <c:v>69353</c:v>
                </c:pt>
                <c:pt idx="10">
                  <c:v>68699</c:v>
                </c:pt>
                <c:pt idx="11">
                  <c:v>68484</c:v>
                </c:pt>
                <c:pt idx="12">
                  <c:v>68603</c:v>
                </c:pt>
                <c:pt idx="13">
                  <c:v>70420</c:v>
                </c:pt>
                <c:pt idx="14">
                  <c:v>71798</c:v>
                </c:pt>
                <c:pt idx="15">
                  <c:v>71309</c:v>
                </c:pt>
                <c:pt idx="16">
                  <c:v>70308</c:v>
                </c:pt>
                <c:pt idx="17">
                  <c:v>72388</c:v>
                </c:pt>
                <c:pt idx="18">
                  <c:v>73678</c:v>
                </c:pt>
                <c:pt idx="19">
                  <c:v>67512</c:v>
                </c:pt>
                <c:pt idx="20">
                  <c:v>71919</c:v>
                </c:pt>
                <c:pt idx="21">
                  <c:v>71611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44'!$A$12</c:f>
              <c:strCache>
                <c:ptCount val="1"/>
                <c:pt idx="0">
                  <c:v>Div. B Mining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44'!$B$12:$W$12</c:f>
              <c:numCache>
                <c:formatCode>#,##0</c:formatCode>
                <c:ptCount val="22"/>
                <c:pt idx="0">
                  <c:v>36901</c:v>
                </c:pt>
                <c:pt idx="1">
                  <c:v>37328</c:v>
                </c:pt>
                <c:pt idx="2">
                  <c:v>39228</c:v>
                </c:pt>
                <c:pt idx="3">
                  <c:v>39830</c:v>
                </c:pt>
                <c:pt idx="4">
                  <c:v>38414</c:v>
                </c:pt>
                <c:pt idx="5">
                  <c:v>40388</c:v>
                </c:pt>
                <c:pt idx="6">
                  <c:v>41857</c:v>
                </c:pt>
                <c:pt idx="7">
                  <c:v>45066</c:v>
                </c:pt>
                <c:pt idx="8">
                  <c:v>46510</c:v>
                </c:pt>
                <c:pt idx="9">
                  <c:v>45212</c:v>
                </c:pt>
                <c:pt idx="10">
                  <c:v>48202</c:v>
                </c:pt>
                <c:pt idx="11">
                  <c:v>48712</c:v>
                </c:pt>
                <c:pt idx="12">
                  <c:v>48931</c:v>
                </c:pt>
                <c:pt idx="13">
                  <c:v>50288</c:v>
                </c:pt>
                <c:pt idx="14">
                  <c:v>52330</c:v>
                </c:pt>
                <c:pt idx="15">
                  <c:v>55972</c:v>
                </c:pt>
                <c:pt idx="16">
                  <c:v>57048</c:v>
                </c:pt>
                <c:pt idx="17">
                  <c:v>61543</c:v>
                </c:pt>
                <c:pt idx="18">
                  <c:v>61395</c:v>
                </c:pt>
                <c:pt idx="19">
                  <c:v>63827</c:v>
                </c:pt>
                <c:pt idx="20">
                  <c:v>65239</c:v>
                </c:pt>
                <c:pt idx="21">
                  <c:v>68498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'figure 44'!$A$16</c:f>
              <c:strCache>
                <c:ptCount val="1"/>
                <c:pt idx="0">
                  <c:v>Div. I Transport, postal and warehousing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44'!$B$16:$W$16</c:f>
              <c:numCache>
                <c:formatCode>#,##0</c:formatCode>
                <c:ptCount val="22"/>
                <c:pt idx="0">
                  <c:v>13142</c:v>
                </c:pt>
                <c:pt idx="1">
                  <c:v>13330</c:v>
                </c:pt>
                <c:pt idx="2">
                  <c:v>13836</c:v>
                </c:pt>
                <c:pt idx="3">
                  <c:v>14134</c:v>
                </c:pt>
                <c:pt idx="4">
                  <c:v>14444</c:v>
                </c:pt>
                <c:pt idx="5">
                  <c:v>15870</c:v>
                </c:pt>
                <c:pt idx="6">
                  <c:v>17088</c:v>
                </c:pt>
                <c:pt idx="7">
                  <c:v>17835</c:v>
                </c:pt>
                <c:pt idx="8">
                  <c:v>17310</c:v>
                </c:pt>
                <c:pt idx="9">
                  <c:v>17395</c:v>
                </c:pt>
                <c:pt idx="10">
                  <c:v>18034</c:v>
                </c:pt>
                <c:pt idx="11">
                  <c:v>18183</c:v>
                </c:pt>
                <c:pt idx="12">
                  <c:v>18003</c:v>
                </c:pt>
                <c:pt idx="13">
                  <c:v>18511</c:v>
                </c:pt>
                <c:pt idx="14">
                  <c:v>19191</c:v>
                </c:pt>
                <c:pt idx="15">
                  <c:v>20206</c:v>
                </c:pt>
                <c:pt idx="16">
                  <c:v>20816</c:v>
                </c:pt>
                <c:pt idx="17">
                  <c:v>22361</c:v>
                </c:pt>
                <c:pt idx="18">
                  <c:v>23790</c:v>
                </c:pt>
                <c:pt idx="19">
                  <c:v>23722</c:v>
                </c:pt>
                <c:pt idx="20">
                  <c:v>24769</c:v>
                </c:pt>
                <c:pt idx="21">
                  <c:v>26386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9968"/>
        <c:axId val="219933504"/>
      </c:lineChart>
      <c:catAx>
        <c:axId val="969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9933504"/>
        <c:crosses val="autoZero"/>
        <c:auto val="1"/>
        <c:lblAlgn val="ctr"/>
        <c:lblOffset val="100"/>
        <c:noMultiLvlLbl val="0"/>
      </c:catAx>
      <c:valAx>
        <c:axId val="219933504"/>
        <c:scaling>
          <c:orientation val="minMax"/>
          <c:max val="2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MtCO2e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6979968"/>
        <c:crosses val="autoZero"/>
        <c:crossBetween val="between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7.8260472354960545E-2"/>
          <c:y val="0.82956636999322453"/>
          <c:w val="0.90217411398513758"/>
          <c:h val="0.15790230168597347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5</xdr:col>
      <xdr:colOff>55500</xdr:colOff>
      <xdr:row>39</xdr:row>
      <xdr:rowOff>127275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Normal="100" workbookViewId="0">
      <selection activeCell="I28" sqref="I28"/>
    </sheetView>
  </sheetViews>
  <sheetFormatPr defaultRowHeight="12.75"/>
  <cols>
    <col min="1" max="1" width="36.7109375" style="2" customWidth="1"/>
    <col min="2" max="2" width="10.140625" style="2" bestFit="1" customWidth="1"/>
    <col min="3" max="11" width="12" style="2" bestFit="1" customWidth="1"/>
    <col min="12" max="13" width="11" style="2" bestFit="1" customWidth="1"/>
    <col min="14" max="22" width="12" style="2" bestFit="1" customWidth="1"/>
    <col min="23" max="23" width="10.140625" style="2" bestFit="1" customWidth="1"/>
    <col min="24" max="24" width="16" style="2" customWidth="1"/>
    <col min="25" max="16384" width="9.140625" style="2"/>
  </cols>
  <sheetData>
    <row r="1" spans="1:24" ht="23.25">
      <c r="A1" s="1" t="s">
        <v>42</v>
      </c>
    </row>
    <row r="3" spans="1:24" ht="23.25">
      <c r="A3" s="1" t="s">
        <v>37</v>
      </c>
    </row>
    <row r="4" spans="1:24">
      <c r="A4" s="3"/>
    </row>
    <row r="5" spans="1:24" ht="15">
      <c r="A5" s="12" t="s">
        <v>40</v>
      </c>
    </row>
    <row r="6" spans="1:24" s="4" customFormat="1" ht="15.75">
      <c r="A6" s="11" t="s">
        <v>41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4" t="s">
        <v>25</v>
      </c>
      <c r="X6" s="4" t="s">
        <v>26</v>
      </c>
    </row>
    <row r="7" spans="1:24" s="5" customFormat="1"/>
    <row r="8" spans="1:24" s="5" customFormat="1">
      <c r="A8" s="5" t="s">
        <v>35</v>
      </c>
      <c r="B8" s="13">
        <f>B10</f>
        <v>231228</v>
      </c>
      <c r="C8" s="13">
        <f t="shared" ref="C8:V8" si="0">B8+$X$8/COUNT($C$11:$W$11)</f>
        <v>225122</v>
      </c>
      <c r="D8" s="13">
        <f t="shared" si="0"/>
        <v>219016</v>
      </c>
      <c r="E8" s="13">
        <f t="shared" si="0"/>
        <v>212910</v>
      </c>
      <c r="F8" s="13">
        <f t="shared" si="0"/>
        <v>206804</v>
      </c>
      <c r="G8" s="13">
        <f t="shared" si="0"/>
        <v>200698</v>
      </c>
      <c r="H8" s="13">
        <f t="shared" si="0"/>
        <v>194592</v>
      </c>
      <c r="I8" s="13">
        <f t="shared" si="0"/>
        <v>188486</v>
      </c>
      <c r="J8" s="13">
        <f t="shared" si="0"/>
        <v>182380</v>
      </c>
      <c r="K8" s="13">
        <f t="shared" si="0"/>
        <v>176274</v>
      </c>
      <c r="L8" s="13">
        <f t="shared" si="0"/>
        <v>170168</v>
      </c>
      <c r="M8" s="13">
        <f t="shared" si="0"/>
        <v>164062</v>
      </c>
      <c r="N8" s="13">
        <f t="shared" si="0"/>
        <v>157956</v>
      </c>
      <c r="O8" s="13">
        <f t="shared" si="0"/>
        <v>151850</v>
      </c>
      <c r="P8" s="13">
        <f t="shared" si="0"/>
        <v>145744</v>
      </c>
      <c r="Q8" s="13">
        <f t="shared" si="0"/>
        <v>139638</v>
      </c>
      <c r="R8" s="13">
        <f t="shared" si="0"/>
        <v>133532</v>
      </c>
      <c r="S8" s="13">
        <f t="shared" si="0"/>
        <v>127426</v>
      </c>
      <c r="T8" s="13">
        <f t="shared" si="0"/>
        <v>121320</v>
      </c>
      <c r="U8" s="13">
        <f t="shared" si="0"/>
        <v>115214</v>
      </c>
      <c r="V8" s="13">
        <f t="shared" si="0"/>
        <v>109108</v>
      </c>
      <c r="W8" s="13">
        <f>W10</f>
        <v>102999</v>
      </c>
      <c r="X8" s="13">
        <f>W8-B8</f>
        <v>-128229</v>
      </c>
    </row>
    <row r="9" spans="1:24" s="5" customFormat="1">
      <c r="A9" s="6" t="s">
        <v>27</v>
      </c>
      <c r="B9" s="13">
        <v>558102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>
        <v>584522</v>
      </c>
      <c r="U9" s="13">
        <v>576262</v>
      </c>
      <c r="V9" s="13">
        <v>568717</v>
      </c>
      <c r="W9" s="13">
        <v>563140</v>
      </c>
      <c r="X9" s="13"/>
    </row>
    <row r="10" spans="1:24" s="5" customFormat="1">
      <c r="A10" s="6" t="s">
        <v>31</v>
      </c>
      <c r="B10" s="13">
        <v>231228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>
        <v>128386</v>
      </c>
      <c r="U10" s="13">
        <v>118512</v>
      </c>
      <c r="V10" s="13">
        <v>109307</v>
      </c>
      <c r="W10" s="13">
        <v>102999</v>
      </c>
      <c r="X10" s="13"/>
    </row>
    <row r="11" spans="1:24" s="5" customFormat="1">
      <c r="A11" s="6" t="s">
        <v>21</v>
      </c>
      <c r="B11" s="14">
        <v>86507</v>
      </c>
      <c r="C11" s="14">
        <v>87046</v>
      </c>
      <c r="D11" s="14">
        <v>85033</v>
      </c>
      <c r="E11" s="14">
        <v>83797</v>
      </c>
      <c r="F11" s="14">
        <v>83151</v>
      </c>
      <c r="G11" s="14">
        <v>84644</v>
      </c>
      <c r="H11" s="14">
        <v>85918</v>
      </c>
      <c r="I11" s="14">
        <v>87528</v>
      </c>
      <c r="J11" s="14">
        <v>87738</v>
      </c>
      <c r="K11" s="14">
        <v>89895</v>
      </c>
      <c r="L11" s="14">
        <v>92219</v>
      </c>
      <c r="M11" s="14">
        <v>95132</v>
      </c>
      <c r="N11" s="14">
        <v>92414</v>
      </c>
      <c r="O11" s="14">
        <v>89815</v>
      </c>
      <c r="P11" s="14">
        <v>90169</v>
      </c>
      <c r="Q11" s="14">
        <v>89080</v>
      </c>
      <c r="R11" s="14">
        <v>89822</v>
      </c>
      <c r="S11" s="14">
        <v>86714</v>
      </c>
      <c r="T11" s="14">
        <v>86676</v>
      </c>
      <c r="U11" s="14">
        <v>83860</v>
      </c>
      <c r="V11" s="14">
        <v>81633</v>
      </c>
      <c r="W11" s="14">
        <v>84143</v>
      </c>
      <c r="X11" s="13"/>
    </row>
    <row r="12" spans="1:24" s="5" customFormat="1">
      <c r="A12" s="6" t="s">
        <v>28</v>
      </c>
      <c r="B12" s="13">
        <v>36901</v>
      </c>
      <c r="C12" s="13">
        <v>37328</v>
      </c>
      <c r="D12" s="13">
        <v>39228</v>
      </c>
      <c r="E12" s="13">
        <v>39830</v>
      </c>
      <c r="F12" s="13">
        <v>38414</v>
      </c>
      <c r="G12" s="13">
        <v>40388</v>
      </c>
      <c r="H12" s="13">
        <v>41857</v>
      </c>
      <c r="I12" s="13">
        <v>45066</v>
      </c>
      <c r="J12" s="13">
        <v>46510</v>
      </c>
      <c r="K12" s="13">
        <v>45212</v>
      </c>
      <c r="L12" s="13">
        <v>48202</v>
      </c>
      <c r="M12" s="13">
        <v>48712</v>
      </c>
      <c r="N12" s="13">
        <v>48931</v>
      </c>
      <c r="O12" s="13">
        <v>50288</v>
      </c>
      <c r="P12" s="13">
        <v>52330</v>
      </c>
      <c r="Q12" s="13">
        <v>55972</v>
      </c>
      <c r="R12" s="13">
        <v>57048</v>
      </c>
      <c r="S12" s="13">
        <v>61543</v>
      </c>
      <c r="T12" s="13">
        <v>61395</v>
      </c>
      <c r="U12" s="13">
        <v>63827</v>
      </c>
      <c r="V12" s="13">
        <v>65239</v>
      </c>
      <c r="W12" s="13">
        <v>68498</v>
      </c>
      <c r="X12" s="13"/>
    </row>
    <row r="13" spans="1:24" s="5" customFormat="1">
      <c r="A13" s="6" t="s">
        <v>29</v>
      </c>
      <c r="B13" s="13">
        <v>67086</v>
      </c>
      <c r="C13" s="13">
        <v>66960</v>
      </c>
      <c r="D13" s="13">
        <v>67135</v>
      </c>
      <c r="E13" s="13">
        <v>67692</v>
      </c>
      <c r="F13" s="13">
        <v>67884</v>
      </c>
      <c r="G13" s="13">
        <v>67828</v>
      </c>
      <c r="H13" s="13">
        <v>66227</v>
      </c>
      <c r="I13" s="13">
        <v>66969</v>
      </c>
      <c r="J13" s="13">
        <v>67433</v>
      </c>
      <c r="K13" s="13">
        <v>69353</v>
      </c>
      <c r="L13" s="13">
        <v>68699</v>
      </c>
      <c r="M13" s="13">
        <v>68484</v>
      </c>
      <c r="N13" s="13">
        <v>68603</v>
      </c>
      <c r="O13" s="13">
        <v>70420</v>
      </c>
      <c r="P13" s="13">
        <v>71798</v>
      </c>
      <c r="Q13" s="13">
        <v>71309</v>
      </c>
      <c r="R13" s="13">
        <v>70308</v>
      </c>
      <c r="S13" s="13">
        <v>72388</v>
      </c>
      <c r="T13" s="13">
        <v>73678</v>
      </c>
      <c r="U13" s="13">
        <v>67512</v>
      </c>
      <c r="V13" s="13">
        <v>71919</v>
      </c>
      <c r="W13" s="13">
        <v>71611</v>
      </c>
      <c r="X13" s="13"/>
    </row>
    <row r="14" spans="1:24" s="5" customFormat="1">
      <c r="A14" s="6" t="s">
        <v>33</v>
      </c>
      <c r="B14" s="13">
        <v>136099</v>
      </c>
      <c r="C14" s="13">
        <v>137573</v>
      </c>
      <c r="D14" s="13">
        <v>140598</v>
      </c>
      <c r="E14" s="13">
        <v>140878</v>
      </c>
      <c r="F14" s="13">
        <v>142394</v>
      </c>
      <c r="G14" s="13">
        <v>148502</v>
      </c>
      <c r="H14" s="13">
        <v>152932</v>
      </c>
      <c r="I14" s="13">
        <v>158326</v>
      </c>
      <c r="J14" s="13">
        <v>171028</v>
      </c>
      <c r="K14" s="13">
        <v>176628</v>
      </c>
      <c r="L14" s="13">
        <v>180381</v>
      </c>
      <c r="M14" s="13">
        <v>187632</v>
      </c>
      <c r="N14" s="13">
        <v>189039</v>
      </c>
      <c r="O14" s="13">
        <v>190960</v>
      </c>
      <c r="P14" s="13">
        <v>199173</v>
      </c>
      <c r="Q14" s="13">
        <v>200155</v>
      </c>
      <c r="R14" s="13">
        <v>204387</v>
      </c>
      <c r="S14" s="13">
        <v>205960</v>
      </c>
      <c r="T14" s="13">
        <v>209895</v>
      </c>
      <c r="U14" s="13">
        <v>215244</v>
      </c>
      <c r="V14" s="13">
        <v>208956</v>
      </c>
      <c r="W14" s="13">
        <v>204648</v>
      </c>
      <c r="X14" s="13"/>
    </row>
    <row r="15" spans="1:24" s="5" customFormat="1">
      <c r="A15" s="6" t="s">
        <v>30</v>
      </c>
      <c r="B15" s="13">
        <v>7391</v>
      </c>
      <c r="C15" s="13">
        <v>7020</v>
      </c>
      <c r="D15" s="13">
        <v>7028</v>
      </c>
      <c r="E15" s="13">
        <v>7091</v>
      </c>
      <c r="F15" s="13">
        <v>7182</v>
      </c>
      <c r="G15" s="13">
        <v>7264</v>
      </c>
      <c r="H15" s="13">
        <v>7440</v>
      </c>
      <c r="I15" s="13">
        <v>7532</v>
      </c>
      <c r="J15" s="13">
        <v>7656</v>
      </c>
      <c r="K15" s="13">
        <v>7996</v>
      </c>
      <c r="L15" s="13">
        <v>8013</v>
      </c>
      <c r="M15" s="13">
        <v>7759</v>
      </c>
      <c r="N15" s="13">
        <v>7889</v>
      </c>
      <c r="O15" s="13">
        <v>7927</v>
      </c>
      <c r="P15" s="13">
        <v>8129</v>
      </c>
      <c r="Q15" s="13">
        <v>8078</v>
      </c>
      <c r="R15" s="13">
        <v>7990</v>
      </c>
      <c r="S15" s="13">
        <v>8354</v>
      </c>
      <c r="T15" s="13">
        <v>8452</v>
      </c>
      <c r="U15" s="13">
        <v>8414</v>
      </c>
      <c r="V15" s="13">
        <v>8418</v>
      </c>
      <c r="W15" s="13">
        <v>8568</v>
      </c>
      <c r="X15" s="13"/>
    </row>
    <row r="16" spans="1:24" s="5" customFormat="1">
      <c r="A16" s="6" t="s">
        <v>34</v>
      </c>
      <c r="B16" s="13">
        <v>13142</v>
      </c>
      <c r="C16" s="13">
        <v>13330</v>
      </c>
      <c r="D16" s="13">
        <v>13836</v>
      </c>
      <c r="E16" s="13">
        <v>14134</v>
      </c>
      <c r="F16" s="13">
        <v>14444</v>
      </c>
      <c r="G16" s="13">
        <v>15870</v>
      </c>
      <c r="H16" s="13">
        <v>17088</v>
      </c>
      <c r="I16" s="13">
        <v>17835</v>
      </c>
      <c r="J16" s="13">
        <v>17310</v>
      </c>
      <c r="K16" s="13">
        <v>17395</v>
      </c>
      <c r="L16" s="13">
        <v>18034</v>
      </c>
      <c r="M16" s="13">
        <v>18183</v>
      </c>
      <c r="N16" s="13">
        <v>18003</v>
      </c>
      <c r="O16" s="13">
        <v>18511</v>
      </c>
      <c r="P16" s="13">
        <v>19191</v>
      </c>
      <c r="Q16" s="13">
        <v>20206</v>
      </c>
      <c r="R16" s="13">
        <v>20816</v>
      </c>
      <c r="S16" s="13">
        <v>22361</v>
      </c>
      <c r="T16" s="13">
        <v>23790</v>
      </c>
      <c r="U16" s="13">
        <v>23722</v>
      </c>
      <c r="V16" s="13">
        <v>24769</v>
      </c>
      <c r="W16" s="13">
        <v>26386</v>
      </c>
      <c r="X16" s="13"/>
    </row>
    <row r="17" spans="1:24" s="5" customFormat="1">
      <c r="A17" s="6" t="s">
        <v>23</v>
      </c>
      <c r="B17" s="13">
        <v>25568</v>
      </c>
      <c r="C17" s="13">
        <v>25506</v>
      </c>
      <c r="D17" s="13">
        <v>25686</v>
      </c>
      <c r="E17" s="13">
        <v>25903</v>
      </c>
      <c r="F17" s="13">
        <v>25690</v>
      </c>
      <c r="G17" s="13">
        <v>26341</v>
      </c>
      <c r="H17" s="13">
        <v>25577</v>
      </c>
      <c r="I17" s="13">
        <v>25700</v>
      </c>
      <c r="J17" s="13">
        <v>25280</v>
      </c>
      <c r="K17" s="13">
        <v>26218</v>
      </c>
      <c r="L17" s="13">
        <v>26365</v>
      </c>
      <c r="M17" s="13">
        <v>25806</v>
      </c>
      <c r="N17" s="13">
        <v>26327</v>
      </c>
      <c r="O17" s="13">
        <v>25645</v>
      </c>
      <c r="P17" s="13">
        <v>25826</v>
      </c>
      <c r="Q17" s="13">
        <v>25311</v>
      </c>
      <c r="R17" s="13">
        <v>25099</v>
      </c>
      <c r="S17" s="13">
        <v>26279</v>
      </c>
      <c r="T17" s="13">
        <v>26874</v>
      </c>
      <c r="U17" s="13">
        <v>27026</v>
      </c>
      <c r="V17" s="13">
        <v>27606</v>
      </c>
      <c r="W17" s="13">
        <v>27257</v>
      </c>
      <c r="X17" s="13"/>
    </row>
    <row r="18" spans="1:24" s="5" customFormat="1">
      <c r="A18" s="6" t="s">
        <v>24</v>
      </c>
      <c r="B18" s="15">
        <v>40688</v>
      </c>
      <c r="C18" s="15">
        <v>40267</v>
      </c>
      <c r="D18" s="15">
        <v>40895</v>
      </c>
      <c r="E18" s="15">
        <v>41728</v>
      </c>
      <c r="F18" s="15">
        <v>42234</v>
      </c>
      <c r="G18" s="15">
        <v>43391</v>
      </c>
      <c r="H18" s="15">
        <v>44253</v>
      </c>
      <c r="I18" s="15">
        <v>44618</v>
      </c>
      <c r="J18" s="15">
        <v>44865</v>
      </c>
      <c r="K18" s="15">
        <v>44178</v>
      </c>
      <c r="L18" s="15">
        <v>45640</v>
      </c>
      <c r="M18" s="15">
        <v>45638</v>
      </c>
      <c r="N18" s="15">
        <v>47426</v>
      </c>
      <c r="O18" s="15">
        <v>48584</v>
      </c>
      <c r="P18" s="15">
        <v>51119</v>
      </c>
      <c r="Q18" s="15">
        <v>51298</v>
      </c>
      <c r="R18" s="15">
        <v>51293</v>
      </c>
      <c r="S18" s="15">
        <v>51507</v>
      </c>
      <c r="T18" s="15">
        <v>52051</v>
      </c>
      <c r="U18" s="15">
        <v>52006</v>
      </c>
      <c r="V18" s="15">
        <v>52504</v>
      </c>
      <c r="W18" s="15">
        <v>53174</v>
      </c>
      <c r="X18" s="13"/>
    </row>
    <row r="19" spans="1:24" s="5" customFormat="1">
      <c r="A19" s="5" t="s">
        <v>36</v>
      </c>
      <c r="B19" s="13">
        <f t="shared" ref="B19:W19" si="1">B17+B18</f>
        <v>66256</v>
      </c>
      <c r="C19" s="13">
        <f t="shared" si="1"/>
        <v>65773</v>
      </c>
      <c r="D19" s="13">
        <f t="shared" si="1"/>
        <v>66581</v>
      </c>
      <c r="E19" s="13">
        <f t="shared" si="1"/>
        <v>67631</v>
      </c>
      <c r="F19" s="13">
        <f t="shared" si="1"/>
        <v>67924</v>
      </c>
      <c r="G19" s="13">
        <f t="shared" si="1"/>
        <v>69732</v>
      </c>
      <c r="H19" s="13">
        <f t="shared" si="1"/>
        <v>69830</v>
      </c>
      <c r="I19" s="13">
        <f t="shared" si="1"/>
        <v>70318</v>
      </c>
      <c r="J19" s="13">
        <f t="shared" si="1"/>
        <v>70145</v>
      </c>
      <c r="K19" s="13">
        <f t="shared" si="1"/>
        <v>70396</v>
      </c>
      <c r="L19" s="13">
        <f t="shared" si="1"/>
        <v>72005</v>
      </c>
      <c r="M19" s="13">
        <f t="shared" si="1"/>
        <v>71444</v>
      </c>
      <c r="N19" s="13">
        <f t="shared" si="1"/>
        <v>73753</v>
      </c>
      <c r="O19" s="13">
        <f t="shared" si="1"/>
        <v>74229</v>
      </c>
      <c r="P19" s="13">
        <f t="shared" si="1"/>
        <v>76945</v>
      </c>
      <c r="Q19" s="13">
        <f t="shared" si="1"/>
        <v>76609</v>
      </c>
      <c r="R19" s="13">
        <f t="shared" si="1"/>
        <v>76392</v>
      </c>
      <c r="S19" s="13">
        <f t="shared" si="1"/>
        <v>77786</v>
      </c>
      <c r="T19" s="13">
        <f t="shared" si="1"/>
        <v>78925</v>
      </c>
      <c r="U19" s="13">
        <f t="shared" si="1"/>
        <v>79032</v>
      </c>
      <c r="V19" s="13">
        <f t="shared" si="1"/>
        <v>80110</v>
      </c>
      <c r="W19" s="13">
        <f t="shared" si="1"/>
        <v>80431</v>
      </c>
      <c r="X19" s="13"/>
    </row>
    <row r="20" spans="1:24" s="5" customFormat="1">
      <c r="A20" s="6" t="s">
        <v>22</v>
      </c>
      <c r="B20" s="13">
        <f t="shared" ref="B20:W20" si="2">SUM(B11:B18)</f>
        <v>413382</v>
      </c>
      <c r="C20" s="13">
        <f t="shared" si="2"/>
        <v>415030</v>
      </c>
      <c r="D20" s="13">
        <f t="shared" si="2"/>
        <v>419439</v>
      </c>
      <c r="E20" s="13">
        <f t="shared" si="2"/>
        <v>421053</v>
      </c>
      <c r="F20" s="13">
        <f t="shared" si="2"/>
        <v>421393</v>
      </c>
      <c r="G20" s="13">
        <f t="shared" si="2"/>
        <v>434228</v>
      </c>
      <c r="H20" s="13">
        <f t="shared" si="2"/>
        <v>441292</v>
      </c>
      <c r="I20" s="13">
        <f t="shared" si="2"/>
        <v>453574</v>
      </c>
      <c r="J20" s="13">
        <f t="shared" si="2"/>
        <v>467820</v>
      </c>
      <c r="K20" s="13">
        <f t="shared" si="2"/>
        <v>476875</v>
      </c>
      <c r="L20" s="13">
        <f t="shared" si="2"/>
        <v>487553</v>
      </c>
      <c r="M20" s="13">
        <f t="shared" si="2"/>
        <v>497346</v>
      </c>
      <c r="N20" s="13">
        <f t="shared" si="2"/>
        <v>498632</v>
      </c>
      <c r="O20" s="13">
        <f t="shared" si="2"/>
        <v>502150</v>
      </c>
      <c r="P20" s="13">
        <f t="shared" si="2"/>
        <v>517735</v>
      </c>
      <c r="Q20" s="13">
        <f t="shared" si="2"/>
        <v>521409</v>
      </c>
      <c r="R20" s="13">
        <f t="shared" si="2"/>
        <v>526763</v>
      </c>
      <c r="S20" s="13">
        <f t="shared" si="2"/>
        <v>535106</v>
      </c>
      <c r="T20" s="13">
        <f t="shared" si="2"/>
        <v>542811</v>
      </c>
      <c r="U20" s="13">
        <f t="shared" si="2"/>
        <v>541611</v>
      </c>
      <c r="V20" s="13">
        <f t="shared" si="2"/>
        <v>541044</v>
      </c>
      <c r="W20" s="13">
        <f t="shared" si="2"/>
        <v>544285</v>
      </c>
      <c r="X20" s="13"/>
    </row>
    <row r="21" spans="1:24" s="5" customFormat="1">
      <c r="A21" s="5" t="s">
        <v>32</v>
      </c>
      <c r="B21" s="13">
        <v>417742</v>
      </c>
      <c r="C21" s="13">
        <v>419383</v>
      </c>
      <c r="D21" s="13">
        <v>423869</v>
      </c>
      <c r="E21" s="13">
        <v>425638</v>
      </c>
      <c r="F21" s="13">
        <v>426149</v>
      </c>
      <c r="G21" s="13">
        <v>439128</v>
      </c>
      <c r="H21" s="13">
        <v>446276</v>
      </c>
      <c r="I21" s="13">
        <v>458769</v>
      </c>
      <c r="J21" s="13">
        <v>473149</v>
      </c>
      <c r="K21" s="13">
        <v>482422</v>
      </c>
      <c r="L21" s="13">
        <v>493272</v>
      </c>
      <c r="M21" s="13">
        <v>504033</v>
      </c>
      <c r="N21" s="13">
        <v>505443</v>
      </c>
      <c r="O21" s="13">
        <v>509630</v>
      </c>
      <c r="P21" s="13">
        <v>525285</v>
      </c>
      <c r="Q21" s="13">
        <v>529321</v>
      </c>
      <c r="R21" s="13">
        <v>534201</v>
      </c>
      <c r="S21" s="13">
        <v>542531</v>
      </c>
      <c r="T21" s="13">
        <v>550339</v>
      </c>
      <c r="U21" s="13">
        <v>549123</v>
      </c>
      <c r="V21" s="13">
        <v>548744</v>
      </c>
      <c r="W21" s="13">
        <v>552286</v>
      </c>
      <c r="X21" s="13"/>
    </row>
    <row r="41" spans="1:2" s="9" customFormat="1" ht="14.25">
      <c r="A41" s="7" t="s">
        <v>39</v>
      </c>
      <c r="B41" s="8"/>
    </row>
    <row r="42" spans="1:2" s="9" customFormat="1" ht="14.25">
      <c r="A42" s="7" t="s">
        <v>38</v>
      </c>
      <c r="B42" s="8"/>
    </row>
    <row r="43" spans="1:2" s="9" customFormat="1" ht="14.25">
      <c r="A43" s="10"/>
    </row>
    <row r="44" spans="1:2" s="9" customFormat="1"/>
    <row r="45" spans="1:2" s="9" customForma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2014-02-11T05:46:41Z</dcterms:modified>
</cp:coreProperties>
</file>